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NAM 2025\0. XÂY DỰNG LẠI 04 NGHỊ QUYẾT\2. Xây dựng lại Nghị quyết bảo hiểm\7. Bước 2. Làm lại\2. Nghị quyết bảo hiểm. Ngày 21.8.25\"/>
    </mc:Choice>
  </mc:AlternateContent>
  <xr:revisionPtr revIDLastSave="0" documentId="13_ncr:1_{5548EB27-D777-4348-9B4C-1B1D7749D91E}" xr6:coauthVersionLast="47" xr6:coauthVersionMax="47" xr10:uidLastSave="{00000000-0000-0000-0000-000000000000}"/>
  <bookViews>
    <workbookView xWindow="-108" yWindow="-108" windowWidth="19416" windowHeight="10416" xr2:uid="{00000000-000D-0000-FFFF-FFFF00000000}"/>
  </bookViews>
  <sheets>
    <sheet name="Dieu chinh" sheetId="2" r:id="rId1"/>
    <sheet name="Sheet3"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2" l="1"/>
  <c r="E11" i="2"/>
  <c r="E10" i="2"/>
  <c r="E9" i="2"/>
  <c r="E7" i="2"/>
  <c r="E6" i="2"/>
  <c r="E5" i="2"/>
  <c r="E12" i="2" l="1"/>
  <c r="F12" i="2" s="1"/>
  <c r="F13" i="2"/>
  <c r="E14" i="2"/>
  <c r="F14" i="2" s="1"/>
  <c r="F11" i="2"/>
  <c r="F10" i="2"/>
  <c r="F15" i="2" l="1"/>
  <c r="F9" i="2"/>
</calcChain>
</file>

<file path=xl/sharedStrings.xml><?xml version="1.0" encoding="utf-8"?>
<sst xmlns="http://schemas.openxmlformats.org/spreadsheetml/2006/main" count="39" uniqueCount="36">
  <si>
    <t>STT</t>
  </si>
  <si>
    <t>Nội dung</t>
  </si>
  <si>
    <t>ĐVT</t>
  </si>
  <si>
    <t>Số lượng</t>
  </si>
  <si>
    <t>người</t>
  </si>
  <si>
    <t>đồng</t>
  </si>
  <si>
    <t>Cơ sở pháp lý</t>
  </si>
  <si>
    <t>BẢNG THUYẾT MINH CƠ SỞ TÍNH TOÁN LẬP DỰ TOÁN</t>
  </si>
  <si>
    <t>Định mức</t>
  </si>
  <si>
    <t>Thành tiền (đ)</t>
  </si>
  <si>
    <t>Tổng phí bảo hiểm/3năm</t>
  </si>
  <si>
    <t>Kế hoạch số 11346/KH-UBND ngày 09/10/2024</t>
  </si>
  <si>
    <t>150 hộ x 4 người/hộ</t>
  </si>
  <si>
    <t>500 hộ x 4 người/hộ</t>
  </si>
  <si>
    <t>Số lao động giai đoạn 1 (đến hết năm 2025)</t>
  </si>
  <si>
    <t>Số lao động giai đoạn 2 (năm 2026 - 2027)</t>
  </si>
  <si>
    <t>Phí bảo hiểm tai nạn cho người lao động làm việc trên lồng bè nuôi trồng thuỷ sản đến hết năm 2025</t>
  </si>
  <si>
    <t>Phí bảo hiểm tai nạn cho người lao động làm việc trên lồng bè nuôi trồng thuỷ sản đến hết năm 2026</t>
  </si>
  <si>
    <t>Phí bảo hiểm tai nạn cho người lao động làm việc trên lồng bè nuôi trồng thuỷ sản đến hết năm 2027</t>
  </si>
  <si>
    <t xml:space="preserve">Công văn số 77/2025/BVKH/D06 ngày 07/02/2025 của Công ty Bảo Việt Khánh Hòa; Công văn số 07/KH-QLNV&amp;BT ngày 08/02/2025 của Công ty Bảo hiểm PVI Khánh Hòa; </t>
  </si>
  <si>
    <t xml:space="preserve">Mức phí bảo hiểm tai nạn cho người lao động </t>
  </si>
  <si>
    <t>Phí bảo hiểm tai nạn cho người lao động làm việc trên các phương tiện phục vụ cho hoạt động nuôi trồng thuỷ sản trên biển đến hết năm 2025</t>
  </si>
  <si>
    <t>Phí bảo hiểm tai nạn cho người lao động làm việc trên các phương tiện phục vụ cho hoạt động nuôi trồng thuỷ sản trên biển đến hết năm 2027</t>
  </si>
  <si>
    <t>Phí bảo hiểm tai nạn cho người lao động làm việc trên các phương tiện phục vụ cho hoạt động nuôi trồng thuỷ sản trên biển đến hết năm 2026</t>
  </si>
  <si>
    <t>Mục (4) + mục (5) + mục (6) +  mục (7) + mục (8) + mục (9)</t>
  </si>
  <si>
    <t>150 hộ x 4 người/hộ x 400.000đ/người</t>
  </si>
  <si>
    <t>5 phương tiện x 3 người/phương tiện  x 400.000đ/người</t>
  </si>
  <si>
    <t>22 phương tiện x 3 người/phương tiện  x 400.000đ/người</t>
  </si>
  <si>
    <t>400.000 đồng/người</t>
  </si>
  <si>
    <t>Số lao động giai đoạn 2 (năm 2026 - 2027) Ninh Thuận (cũ)</t>
  </si>
  <si>
    <t>30 hộ x 4 người/hộ</t>
  </si>
  <si>
    <t>15 phương tiện x 3 người/phương tiện  x 400.000đ/người</t>
  </si>
  <si>
    <t>(Kèm theo công văn số        /SNNMT-CCTSBHĐ ngày        /    /2025 của Sở Nông Nghiệp và Môi trường)</t>
  </si>
  <si>
    <t>(150+250+10) hộ x 4 người/hộ x 400.000đ/người</t>
  </si>
  <si>
    <t>(650 +20) hộ x 4 người/hộ x 400.000đ/người</t>
  </si>
  <si>
    <r>
      <rPr>
        <b/>
        <i/>
        <u/>
        <sz val="13"/>
        <rFont val="Times New Roman"/>
        <family val="1"/>
      </rPr>
      <t>Ghi chú</t>
    </r>
    <r>
      <rPr>
        <b/>
        <i/>
        <sz val="13"/>
        <rFont val="Times New Roman"/>
        <family val="1"/>
      </rPr>
      <t xml:space="preserve">: 
</t>
    </r>
    <r>
      <rPr>
        <sz val="13"/>
        <rFont val="Times New Roman"/>
        <family val="1"/>
      </rPr>
      <t>- Tại mục (5). Ước tính số hộ mua bảo hiểm 400 hộ (lũy kế gồm 150 hộ năm 2025 và 250 hộ năm 2026)
- Tại mục (7). Ước tính số phương tiện phục vụ cho hoạt động NTTS trên biển 5 phương tiện (ước mỗi phương tiện chở thức ăn thủy sản cho 30 hộ)
- Tại mục (8). Ước tính số phương tiện phục vụ cho hoạt động NTTS trên biển 14 phương tiện (ước mỗi phương tiện chở thức ăn thủy sản cho 30 hộ)
- Tại mục (9). Ước tính số phương tiện phục vụ cho hoạt động NTTS trên biển 22 phương tiện (ước mỗi phương tiện chở thức ăn thủy sản cho 30 hộ)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</si>
</sst>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3" x14ac:knownFonts="1">
    <font>
      <sz val="12"/>
      <color theme="1"/>
      <name val="Times New Roman"/>
      <family val="2"/>
      <charset val="163"/>
    </font>
    <font>
      <sz val="12"/>
      <color theme="1"/>
      <name val="Times New Roman"/>
      <family val="2"/>
      <charset val="163"/>
    </font>
    <font>
      <b/>
      <sz val="13"/>
      <color rgb="FF000000"/>
      <name val="Times New Roman"/>
      <family val="1"/>
    </font>
    <font>
      <sz val="13"/>
      <color theme="1"/>
      <name val="Times New Roman"/>
      <family val="1"/>
    </font>
    <font>
      <i/>
      <sz val="13"/>
      <color rgb="FF000000"/>
      <name val="Times New Roman"/>
      <family val="1"/>
    </font>
    <font>
      <i/>
      <sz val="13"/>
      <color theme="1"/>
      <name val="Times New Roman"/>
      <family val="1"/>
    </font>
    <font>
      <b/>
      <sz val="13"/>
      <color theme="1"/>
      <name val="Times New Roman"/>
      <family val="1"/>
    </font>
    <font>
      <b/>
      <sz val="13"/>
      <color rgb="FFFF0000"/>
      <name val="Times New Roman"/>
      <family val="1"/>
    </font>
    <font>
      <b/>
      <sz val="13"/>
      <name val="Times New Roman"/>
      <family val="1"/>
    </font>
    <font>
      <sz val="13"/>
      <name val="Times New Roman"/>
      <family val="1"/>
    </font>
    <font>
      <i/>
      <sz val="13"/>
      <name val="Times New Roman"/>
      <family val="1"/>
    </font>
    <font>
      <b/>
      <i/>
      <u/>
      <sz val="13"/>
      <name val="Times New Roman"/>
      <family val="1"/>
    </font>
    <font>
      <b/>
      <i/>
      <sz val="13"/>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0">
    <xf numFmtId="0" fontId="0" fillId="0" borderId="0" xfId="0"/>
    <xf numFmtId="0" fontId="3" fillId="0" borderId="0" xfId="0" applyFont="1"/>
    <xf numFmtId="0" fontId="5" fillId="0" borderId="0" xfId="0" applyFont="1"/>
    <xf numFmtId="0" fontId="6" fillId="0" borderId="0" xfId="0" applyFont="1" applyAlignment="1">
      <alignment horizontal="center"/>
    </xf>
    <xf numFmtId="0" fontId="6" fillId="0" borderId="0" xfId="0" applyFont="1"/>
    <xf numFmtId="0" fontId="3" fillId="0" borderId="0" xfId="0" applyFont="1" applyAlignment="1">
      <alignment wrapText="1"/>
    </xf>
    <xf numFmtId="165" fontId="3" fillId="0" borderId="0" xfId="1" applyNumberFormat="1" applyFont="1"/>
    <xf numFmtId="0" fontId="3" fillId="0" borderId="0" xfId="0" applyFont="1" applyAlignment="1">
      <alignment vertical="center"/>
    </xf>
    <xf numFmtId="0" fontId="7" fillId="0" borderId="0" xfId="0" applyFont="1" applyAlignment="1">
      <alignment horizontal="center"/>
    </xf>
    <xf numFmtId="0" fontId="2" fillId="0" borderId="0" xfId="0" applyFont="1" applyAlignment="1">
      <alignment horizontal="center"/>
    </xf>
    <xf numFmtId="0" fontId="4"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wrapText="1"/>
    </xf>
    <xf numFmtId="165" fontId="8" fillId="0" borderId="1" xfId="1" applyNumberFormat="1" applyFont="1" applyBorder="1" applyAlignment="1">
      <alignment horizontal="center"/>
    </xf>
    <xf numFmtId="0" fontId="8" fillId="0" borderId="1" xfId="0" applyFont="1" applyBorder="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left" wrapText="1"/>
    </xf>
    <xf numFmtId="165" fontId="9" fillId="0" borderId="1" xfId="1" applyNumberFormat="1" applyFont="1" applyBorder="1" applyAlignment="1">
      <alignment horizontal="center"/>
    </xf>
    <xf numFmtId="0" fontId="9" fillId="0" borderId="1" xfId="0" applyFont="1" applyBorder="1" applyAlignment="1">
      <alignment horizontal="left"/>
    </xf>
    <xf numFmtId="3" fontId="9" fillId="0" borderId="1" xfId="0" applyNumberFormat="1" applyFont="1" applyBorder="1" applyAlignment="1">
      <alignment horizontal="right"/>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3" fontId="9" fillId="0" borderId="1" xfId="0" applyNumberFormat="1" applyFont="1" applyBorder="1" applyAlignment="1">
      <alignment horizontal="center"/>
    </xf>
    <xf numFmtId="0" fontId="8" fillId="0" borderId="1" xfId="0" applyFont="1" applyBorder="1" applyAlignment="1">
      <alignment wrapText="1"/>
    </xf>
    <xf numFmtId="165" fontId="8" fillId="0" borderId="1" xfId="0" applyNumberFormat="1" applyFont="1" applyBorder="1"/>
    <xf numFmtId="0" fontId="8" fillId="0" borderId="1" xfId="0" applyFont="1" applyBorder="1"/>
    <xf numFmtId="3" fontId="8" fillId="0" borderId="1" xfId="0" applyNumberFormat="1" applyFont="1" applyBorder="1"/>
    <xf numFmtId="0" fontId="10" fillId="0" borderId="0" xfId="0" quotePrefix="1" applyFont="1" applyAlignment="1">
      <alignment horizontal="left" vertical="top" wrapText="1"/>
    </xf>
    <xf numFmtId="0" fontId="9" fillId="0" borderId="0" xfId="0" applyFont="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6"/>
  <sheetViews>
    <sheetView tabSelected="1" zoomScale="55" zoomScaleNormal="55" workbookViewId="0">
      <selection activeCell="A4" sqref="A4:G16"/>
    </sheetView>
  </sheetViews>
  <sheetFormatPr defaultColWidth="8.69921875" defaultRowHeight="16.8" x14ac:dyDescent="0.3"/>
  <cols>
    <col min="1" max="1" width="5.09765625" style="7" customWidth="1"/>
    <col min="2" max="2" width="32.3984375" style="5" customWidth="1"/>
    <col min="3" max="3" width="6.19921875" style="6" customWidth="1"/>
    <col min="4" max="4" width="50.3984375" style="1" customWidth="1"/>
    <col min="5" max="5" width="8.69921875" style="1" bestFit="1" customWidth="1"/>
    <col min="6" max="6" width="14.59765625" style="1" bestFit="1" customWidth="1"/>
    <col min="7" max="7" width="43.796875" style="1" customWidth="1"/>
    <col min="8" max="8" width="10.8984375" style="1" bestFit="1" customWidth="1"/>
    <col min="9" max="9" width="16.5" style="1" bestFit="1" customWidth="1"/>
    <col min="10" max="10" width="13.09765625" style="1" bestFit="1" customWidth="1"/>
    <col min="11" max="11" width="8.8984375" style="1" bestFit="1" customWidth="1"/>
    <col min="12" max="12" width="18.3984375" style="1" bestFit="1" customWidth="1"/>
    <col min="13" max="13" width="6.5" style="1" bestFit="1" customWidth="1"/>
    <col min="14" max="14" width="17.3984375" style="1" bestFit="1" customWidth="1"/>
    <col min="15" max="16384" width="8.69921875" style="1"/>
  </cols>
  <sheetData>
    <row r="1" spans="1:7" x14ac:dyDescent="0.3">
      <c r="A1" s="9" t="s">
        <v>7</v>
      </c>
      <c r="B1" s="9"/>
      <c r="C1" s="9"/>
      <c r="D1" s="9"/>
      <c r="E1" s="9"/>
      <c r="F1" s="9"/>
      <c r="G1" s="9"/>
    </row>
    <row r="2" spans="1:7" s="2" customFormat="1" x14ac:dyDescent="0.3">
      <c r="A2" s="10" t="s">
        <v>32</v>
      </c>
      <c r="B2" s="10"/>
      <c r="C2" s="10"/>
      <c r="D2" s="10"/>
      <c r="E2" s="10"/>
      <c r="F2" s="10"/>
      <c r="G2" s="10"/>
    </row>
    <row r="4" spans="1:7" s="3" customFormat="1" x14ac:dyDescent="0.3">
      <c r="A4" s="11" t="s">
        <v>0</v>
      </c>
      <c r="B4" s="12" t="s">
        <v>1</v>
      </c>
      <c r="C4" s="13" t="s">
        <v>2</v>
      </c>
      <c r="D4" s="14" t="s">
        <v>8</v>
      </c>
      <c r="E4" s="14" t="s">
        <v>3</v>
      </c>
      <c r="F4" s="14" t="s">
        <v>9</v>
      </c>
      <c r="G4" s="14" t="s">
        <v>6</v>
      </c>
    </row>
    <row r="5" spans="1:7" s="3" customFormat="1" ht="33.6" x14ac:dyDescent="0.3">
      <c r="A5" s="15">
        <v>1</v>
      </c>
      <c r="B5" s="16" t="s">
        <v>14</v>
      </c>
      <c r="C5" s="17" t="s">
        <v>4</v>
      </c>
      <c r="D5" s="18" t="s">
        <v>12</v>
      </c>
      <c r="E5" s="19">
        <f>150*4</f>
        <v>600</v>
      </c>
      <c r="F5" s="19"/>
      <c r="G5" s="20" t="s">
        <v>11</v>
      </c>
    </row>
    <row r="6" spans="1:7" s="3" customFormat="1" ht="33.6" x14ac:dyDescent="0.3">
      <c r="A6" s="15">
        <v>2</v>
      </c>
      <c r="B6" s="16" t="s">
        <v>15</v>
      </c>
      <c r="C6" s="17" t="s">
        <v>4</v>
      </c>
      <c r="D6" s="18" t="s">
        <v>13</v>
      </c>
      <c r="E6" s="19">
        <f>500*4</f>
        <v>2000</v>
      </c>
      <c r="F6" s="19"/>
      <c r="G6" s="20" t="s">
        <v>11</v>
      </c>
    </row>
    <row r="7" spans="1:7" s="8" customFormat="1" ht="33.6" x14ac:dyDescent="0.3">
      <c r="A7" s="15">
        <v>3</v>
      </c>
      <c r="B7" s="21" t="s">
        <v>29</v>
      </c>
      <c r="C7" s="17" t="s">
        <v>4</v>
      </c>
      <c r="D7" s="18" t="s">
        <v>30</v>
      </c>
      <c r="E7" s="19">
        <f>30*4</f>
        <v>120</v>
      </c>
      <c r="F7" s="19"/>
      <c r="G7" s="20"/>
    </row>
    <row r="8" spans="1:7" s="3" customFormat="1" ht="67.95" customHeight="1" x14ac:dyDescent="0.3">
      <c r="A8" s="15">
        <v>4</v>
      </c>
      <c r="B8" s="22" t="s">
        <v>20</v>
      </c>
      <c r="C8" s="17"/>
      <c r="D8" s="18" t="s">
        <v>28</v>
      </c>
      <c r="E8" s="23"/>
      <c r="F8" s="19">
        <v>400000</v>
      </c>
      <c r="G8" s="21" t="s">
        <v>19</v>
      </c>
    </row>
    <row r="9" spans="1:7" s="3" customFormat="1" ht="50.4" x14ac:dyDescent="0.3">
      <c r="A9" s="15">
        <v>5</v>
      </c>
      <c r="B9" s="21" t="s">
        <v>16</v>
      </c>
      <c r="C9" s="17"/>
      <c r="D9" s="18" t="s">
        <v>25</v>
      </c>
      <c r="E9" s="19">
        <f>150*4</f>
        <v>600</v>
      </c>
      <c r="F9" s="19">
        <f>E9*F8</f>
        <v>240000000</v>
      </c>
      <c r="G9" s="18"/>
    </row>
    <row r="10" spans="1:7" s="3" customFormat="1" ht="50.4" x14ac:dyDescent="0.3">
      <c r="A10" s="15">
        <v>6</v>
      </c>
      <c r="B10" s="21" t="s">
        <v>17</v>
      </c>
      <c r="C10" s="17"/>
      <c r="D10" s="18" t="s">
        <v>33</v>
      </c>
      <c r="E10" s="19">
        <f>410*4</f>
        <v>1640</v>
      </c>
      <c r="F10" s="19">
        <f>E10*$F$8</f>
        <v>656000000</v>
      </c>
      <c r="G10" s="18"/>
    </row>
    <row r="11" spans="1:7" s="3" customFormat="1" ht="50.4" x14ac:dyDescent="0.3">
      <c r="A11" s="15">
        <v>7</v>
      </c>
      <c r="B11" s="21" t="s">
        <v>18</v>
      </c>
      <c r="C11" s="17"/>
      <c r="D11" s="18" t="s">
        <v>34</v>
      </c>
      <c r="E11" s="19">
        <f>670*4</f>
        <v>2680</v>
      </c>
      <c r="F11" s="19">
        <f>E11*$F$8</f>
        <v>1072000000</v>
      </c>
      <c r="G11" s="18"/>
    </row>
    <row r="12" spans="1:7" s="3" customFormat="1" ht="84" x14ac:dyDescent="0.3">
      <c r="A12" s="15">
        <v>8</v>
      </c>
      <c r="B12" s="21" t="s">
        <v>21</v>
      </c>
      <c r="C12" s="17"/>
      <c r="D12" s="18" t="s">
        <v>26</v>
      </c>
      <c r="E12" s="19">
        <f>5*3</f>
        <v>15</v>
      </c>
      <c r="F12" s="19">
        <f>E12*$F$8</f>
        <v>6000000</v>
      </c>
      <c r="G12" s="18"/>
    </row>
    <row r="13" spans="1:7" s="3" customFormat="1" ht="84" x14ac:dyDescent="0.3">
      <c r="A13" s="15">
        <v>9</v>
      </c>
      <c r="B13" s="21" t="s">
        <v>23</v>
      </c>
      <c r="C13" s="17"/>
      <c r="D13" s="18" t="s">
        <v>31</v>
      </c>
      <c r="E13" s="19">
        <f>15*3</f>
        <v>45</v>
      </c>
      <c r="F13" s="19">
        <f>E13*$F$8</f>
        <v>18000000</v>
      </c>
      <c r="G13" s="18"/>
    </row>
    <row r="14" spans="1:7" s="3" customFormat="1" ht="84" x14ac:dyDescent="0.3">
      <c r="A14" s="15">
        <v>10</v>
      </c>
      <c r="B14" s="21" t="s">
        <v>22</v>
      </c>
      <c r="C14" s="17"/>
      <c r="D14" s="18" t="s">
        <v>27</v>
      </c>
      <c r="E14" s="19">
        <f>22*3</f>
        <v>66</v>
      </c>
      <c r="F14" s="19">
        <f>E14*$F$8</f>
        <v>26400000</v>
      </c>
      <c r="G14" s="18"/>
    </row>
    <row r="15" spans="1:7" s="4" customFormat="1" x14ac:dyDescent="0.3">
      <c r="A15" s="15"/>
      <c r="B15" s="24" t="s">
        <v>10</v>
      </c>
      <c r="C15" s="13" t="s">
        <v>5</v>
      </c>
      <c r="D15" s="25" t="s">
        <v>24</v>
      </c>
      <c r="E15" s="26"/>
      <c r="F15" s="27">
        <f>SUM(F9:F14)</f>
        <v>2018400000</v>
      </c>
      <c r="G15" s="26"/>
    </row>
    <row r="16" spans="1:7" ht="90.6" customHeight="1" x14ac:dyDescent="0.3">
      <c r="A16" s="28" t="s">
        <v>35</v>
      </c>
      <c r="B16" s="29"/>
      <c r="C16" s="29"/>
      <c r="D16" s="29"/>
      <c r="E16" s="29"/>
      <c r="F16" s="29"/>
      <c r="G16" s="29"/>
    </row>
  </sheetData>
  <mergeCells count="3">
    <mergeCell ref="A1:G1"/>
    <mergeCell ref="A2:G2"/>
    <mergeCell ref="A16:G16"/>
  </mergeCells>
  <pageMargins left="0.56000000000000005" right="0.15748031496062992" top="0.59055118110236227" bottom="0.31496062992125984" header="0.31496062992125984" footer="0.31496062992125984"/>
  <pageSetup paperSize="9" scale="80" fitToWidth="2"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Dieu chinh</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Toàn Thư</dc:creator>
  <cp:lastModifiedBy>Administrator</cp:lastModifiedBy>
  <cp:lastPrinted>2025-07-30T09:50:20Z</cp:lastPrinted>
  <dcterms:created xsi:type="dcterms:W3CDTF">2022-08-12T02:23:28Z</dcterms:created>
  <dcterms:modified xsi:type="dcterms:W3CDTF">2025-08-21T04:08:11Z</dcterms:modified>
</cp:coreProperties>
</file>