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60" windowWidth="15345" windowHeight="4500"/>
  </bookViews>
  <sheets>
    <sheet name="Sheet1" sheetId="1" r:id="rId1"/>
  </sheets>
  <definedNames>
    <definedName name="_xlnm.Print_Titles" localSheetId="0">Sheet1!$3:$3</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2" i="1" l="1"/>
  <c r="F71" i="1"/>
  <c r="D41" i="1"/>
  <c r="D40" i="1"/>
  <c r="F58" i="1" l="1"/>
  <c r="F47" i="1"/>
  <c r="F70" i="1" l="1"/>
  <c r="F41" i="1" l="1"/>
  <c r="F40" i="1"/>
  <c r="F39" i="1" s="1"/>
  <c r="F35" i="1"/>
  <c r="F34" i="1" s="1"/>
  <c r="F69" i="1"/>
  <c r="F68" i="1"/>
  <c r="F67" i="1"/>
  <c r="F66" i="1"/>
  <c r="F65" i="1"/>
  <c r="F63" i="1"/>
  <c r="F62" i="1"/>
  <c r="D61" i="1"/>
  <c r="F61" i="1" s="1"/>
  <c r="D60" i="1"/>
  <c r="F60" i="1" s="1"/>
  <c r="F57" i="1"/>
  <c r="F56" i="1"/>
  <c r="F55" i="1"/>
  <c r="F54" i="1"/>
  <c r="F52" i="1"/>
  <c r="F51" i="1"/>
  <c r="D50" i="1"/>
  <c r="F50" i="1" s="1"/>
  <c r="D49" i="1"/>
  <c r="F49" i="1" s="1"/>
  <c r="F46" i="1"/>
  <c r="F45" i="1"/>
  <c r="F44" i="1"/>
  <c r="F43" i="1"/>
  <c r="F38" i="1"/>
  <c r="F37" i="1"/>
  <c r="F36" i="1" s="1"/>
  <c r="F27" i="1"/>
  <c r="F59" i="1" l="1"/>
  <c r="F53" i="1" s="1"/>
  <c r="F64" i="1"/>
  <c r="F42" i="1"/>
  <c r="F48" i="1"/>
  <c r="F32" i="1"/>
  <c r="F31" i="1"/>
  <c r="D30" i="1"/>
  <c r="F30" i="1" s="1"/>
  <c r="D29" i="1"/>
  <c r="F29" i="1" s="1"/>
  <c r="F26" i="1"/>
  <c r="D25" i="1"/>
  <c r="F25" i="1" s="1"/>
  <c r="F24" i="1"/>
  <c r="F22" i="1"/>
  <c r="F21" i="1"/>
  <c r="D20" i="1"/>
  <c r="F20" i="1" s="1"/>
  <c r="D19" i="1"/>
  <c r="F19" i="1" s="1"/>
  <c r="F17" i="1"/>
  <c r="F16" i="1"/>
  <c r="F15" i="1"/>
  <c r="F14" i="1"/>
  <c r="F11" i="1"/>
  <c r="F10" i="1"/>
  <c r="F9" i="1"/>
  <c r="F8" i="1"/>
  <c r="F33" i="1" l="1"/>
  <c r="F28" i="1"/>
  <c r="F7" i="1"/>
  <c r="F18" i="1"/>
  <c r="F13" i="1" s="1"/>
  <c r="F23" i="1"/>
  <c r="F5" i="1"/>
  <c r="F12" i="1" l="1"/>
  <c r="F6" i="1" s="1"/>
  <c r="F4" i="1"/>
  <c r="F73" i="1" l="1"/>
</calcChain>
</file>

<file path=xl/sharedStrings.xml><?xml version="1.0" encoding="utf-8"?>
<sst xmlns="http://schemas.openxmlformats.org/spreadsheetml/2006/main" count="207" uniqueCount="112">
  <si>
    <t>STT</t>
  </si>
  <si>
    <t>Nội dung hạng mục công việc</t>
  </si>
  <si>
    <t>Đơn vị tính</t>
  </si>
  <si>
    <t>Số lượng</t>
  </si>
  <si>
    <t>Đơn giá
(đ)</t>
  </si>
  <si>
    <t>Thành tiền 
(đ)</t>
  </si>
  <si>
    <t>Văn bản, chế độ áp dụng</t>
  </si>
  <si>
    <t>Cái</t>
  </si>
  <si>
    <t>Chi phí mời giảng viên tham dự tập huấn từ TW</t>
  </si>
  <si>
    <t>Vé</t>
  </si>
  <si>
    <t>I</t>
  </si>
  <si>
    <t>II</t>
  </si>
  <si>
    <t>Chi theo thực tế</t>
  </si>
  <si>
    <t>Ngày</t>
  </si>
  <si>
    <t>NQ 15/2017/NQ-HĐND ngày 06/12/2017</t>
  </si>
  <si>
    <t>Bộ</t>
  </si>
  <si>
    <t>Người/ngày</t>
  </si>
  <si>
    <t>Vé máy bay Nha Trang - Hà Nội (2 người x 2 lượt)</t>
  </si>
  <si>
    <t>Taxi đi sân bay Nha Trang, sân bay Nội Bài và ngược lại (2 người x 4 lượt)</t>
  </si>
  <si>
    <t>Lượt</t>
  </si>
  <si>
    <t>Treo poster hưởng ứng Ngày Quốc tế đa dạng sinh học, Ngày Môi trường thế giới, Chiến dịch Làm cho thế giới sạch hơn (1,2m * 1,6m)</t>
  </si>
  <si>
    <t>Triển khai các hoạt động truyền thông hướng dẫn phân loại chất thải rắn sinh hoạt tại nguồn theo Luật Bảo vệ môi trường 2020 và các văn bản hướng dẫn của UBND tỉnh Khánh Hòa.</t>
  </si>
  <si>
    <t>Thiết kế quạt tuyên truyền phân loại CTRSH</t>
  </si>
  <si>
    <t>Chi theo hóa đơn thực tế, báo giá</t>
  </si>
  <si>
    <t>Thiết kế túi tuyên truyền thân thiện môi trường</t>
  </si>
  <si>
    <t xml:space="preserve">In ấn quạt tuyên truyền (Khổ giấy A4 bo góc, in 2 mặt bằng bìa cứng; in màu, cán màng);  </t>
  </si>
  <si>
    <t>Túi</t>
  </si>
  <si>
    <t>Chi phí tổ chức hội nghị tập huấn tuyên truyền hướng dẫn phân loại chất thải rắn sinh hoạt tại nguồn và văn bản pháp luật của UBND tỉnh Khánh Hòa cho cấp tỉnh và cấp huyện, xã, phường, thị trấn (02 hội nghi)</t>
  </si>
  <si>
    <t>NQ 15/2017/NQ-HĐND</t>
  </si>
  <si>
    <t>Bồi dưỡng báo cáo viên (02 người/ngày)</t>
  </si>
  <si>
    <t>NQ 11/2018/ NQ-HĐND</t>
  </si>
  <si>
    <t>Khoán thuê phòng nghỉ (2 người/2 ngày)</t>
  </si>
  <si>
    <t>NQ 15/2017/NQ-HĐND ngày 06/12/2017 - thành phố là đô thị loại I thuộc tỉnh</t>
  </si>
  <si>
    <t>Phụ cấp lưu trú (2 người/3 ngày)</t>
  </si>
  <si>
    <t>Thuê và trang trí hội trường</t>
  </si>
  <si>
    <t xml:space="preserve">In ấn tài liệu phát tại Hội nghị </t>
  </si>
  <si>
    <t xml:space="preserve">Chi theo hóa đơn thực tế, báo giá </t>
  </si>
  <si>
    <t>Nước uống giữa giờ: (216 đại biểu + ban tổ chức 8 người + 02 báo cáo viên) x 2 buổi/ngày</t>
  </si>
  <si>
    <t>Lần</t>
  </si>
  <si>
    <t>Nước uống giữa giờ: (96 đại biểu + ban tổ chức 8 người + 02 báo cáo viên) x 2 buổi/ngày</t>
  </si>
  <si>
    <t>Hội nghị cấp tỉnh (Tổ chức tại Nha Trang)</t>
  </si>
  <si>
    <t>Hội nghị cấp xã, phường, thị trấn (Tổ chức tại Nha Trang)</t>
  </si>
  <si>
    <t>Thiết kế, in ấn quạt tuyên truyền phân loại CTRSH tại nguồn, túi vải thân thiện môi trường</t>
  </si>
  <si>
    <t>In ấn túi vải thân thiện môi trường (Đại biểu tham dự tập huấn - 312 túi; Sở TN&amp;MT 250 túi; Sở Du lịch 100 túi; 08 UBND cấp huyện - 400 túi)</t>
  </si>
  <si>
    <t>III</t>
  </si>
  <si>
    <t>IV</t>
  </si>
  <si>
    <t>Nhân công thực hiện</t>
  </si>
  <si>
    <t xml:space="preserve">Xây dựng tài liệu tập huấn hướng dẫn xây dựng mô hình thu gom, phân loại, xử lý chất thải rắn sinh hoạt thành phân hữu cơ vi sinh tại xã nông thôn mới: KS6 x10 công/chuyên đề x 3 Chuyên đề  </t>
  </si>
  <si>
    <t>Ngày công</t>
  </si>
  <si>
    <t>Phụ lục 02</t>
  </si>
  <si>
    <t>Chi phí khảo sát địa điểm tập huấn và địa điểm xây dựng mô hình phân loại chất thải rắn sinh hoạt tại nguồn tại xã Nông thôn mới Diên An</t>
  </si>
  <si>
    <t>Thuê xe đưa đón đoàn khảo sát từ  Tp. Nha Trang, di chuyển đến địa điểm tập huấn và ngược lại (xe 7-9 chỗ)</t>
  </si>
  <si>
    <t>Hóa đơn thực tế</t>
  </si>
  <si>
    <t>Phụ cấp chi phí cho đoàn khảo sát: 05 người x 2 ngày</t>
  </si>
  <si>
    <t>Tiền thuê Hội trường (âm thanh, ánh sáng; Màn chiếu,…), hoa, bảng tên, …</t>
  </si>
  <si>
    <t>In ấn tài liệu để phát cho các đối tượng tham dự Hội nghị hướng dẫn xây dựng mô hình</t>
  </si>
  <si>
    <t>Tổ chức Hội nghị đánh giá kết quả xây dựng mô hình thu gom, phân loại, xử lý chất thải rắn sinh hoạt thành phân hữu cơ vi sinh tại xã nông thôn mới</t>
  </si>
  <si>
    <t>Chi theo hóa đơn thực tế</t>
  </si>
  <si>
    <t>In ấn tài liệu kết quả thực hiện mô hình để phát cho các đại biểu</t>
  </si>
  <si>
    <t xml:space="preserve">Mua dụng cụ, vật liệu hỗ trợ xây dựng mô hình </t>
  </si>
  <si>
    <t>Hóa đơn thực tế, báo giá</t>
  </si>
  <si>
    <t>Thùng đựng rác 3 màu phân biệt cấp phát cho các hộ gia đình</t>
  </si>
  <si>
    <t>Chiếc/hộ</t>
  </si>
  <si>
    <t>Thùng đựng rác HDPE có nắp loại 660 lít có bánh xe đặt tại các khu vực công cộng (10 thùng),</t>
  </si>
  <si>
    <t>Chiếc</t>
  </si>
  <si>
    <t>Thùng ủ phân compost làm bằng nhựa, hình tròn, có nắp đậy, dung tích 160 lít</t>
  </si>
  <si>
    <t>Bể/hố xử lý được xây bằng gạch 2 ngăn, trát vữa chống thấm và làm mái che mưa, kích thước mỗi hố ủ: D x R x H = 1,0 x 1,0 x 1,0 m</t>
  </si>
  <si>
    <t>Bể/hố xử lý</t>
  </si>
  <si>
    <t>Chế phẩm EM: 10 gói/hộ x 60 hộ</t>
  </si>
  <si>
    <t>Gói</t>
  </si>
  <si>
    <t>2.1.1</t>
  </si>
  <si>
    <t>2.1.2</t>
  </si>
  <si>
    <t>2.1.3</t>
  </si>
  <si>
    <t>2.1.4</t>
  </si>
  <si>
    <t>2.1.5</t>
  </si>
  <si>
    <t>2.2.1</t>
  </si>
  <si>
    <t>2.2.2</t>
  </si>
  <si>
    <t>2.2.3</t>
  </si>
  <si>
    <t>2.2.4</t>
  </si>
  <si>
    <t>2.2.5</t>
  </si>
  <si>
    <t>Buổi</t>
  </si>
  <si>
    <t>Nước uống giữa giờ (95 đại biểu + ban tổ chức 08 người + 02 báo cáo viên)</t>
  </si>
  <si>
    <t>2.2.5.1</t>
  </si>
  <si>
    <t>2.2.5.2</t>
  </si>
  <si>
    <t>2.2.5.3</t>
  </si>
  <si>
    <t>2.2.5.4</t>
  </si>
  <si>
    <t>2.1.5.1</t>
  </si>
  <si>
    <t>2.1.5.2</t>
  </si>
  <si>
    <t>2.1.5.3</t>
  </si>
  <si>
    <t>2.1.5.4</t>
  </si>
  <si>
    <t xml:space="preserve"> Chi phí khác</t>
  </si>
  <si>
    <t xml:space="preserve">Tổng kinh phí </t>
  </si>
  <si>
    <t>Cước phí vận chuyển các ấn phẩm truyền thông</t>
  </si>
  <si>
    <t>4.7.1</t>
  </si>
  <si>
    <t>4.7.2</t>
  </si>
  <si>
    <t>4.7.3</t>
  </si>
  <si>
    <t>4.7.4</t>
  </si>
  <si>
    <t>Bồi dưỡng đại biểu tham dự không hưởng lương theo quy định (60 đại biểu đại diện 60 hộ gia đình)</t>
  </si>
  <si>
    <t>Tổ chức Hội nghị tập huấn, hướng dẫn xây dựng mô hình thu gom, phân loại, xử lý chất thải rắn sinh hoạt thành phân hữu cơ vi sinh tại xã nông thôn mới (Tổ chức tại huyện Diên Khánh)</t>
  </si>
  <si>
    <t>NQ 15/2017/NQ-HĐND ngày 06/12/2016</t>
  </si>
  <si>
    <t>5.6.1</t>
  </si>
  <si>
    <t>5.6.2</t>
  </si>
  <si>
    <t>5.6.3</t>
  </si>
  <si>
    <t>5.6.4</t>
  </si>
  <si>
    <t>Chi phí sửa chữa, bảo trì Bản điện tử Sở TNMT, Văn phòng phẩm, VAT,…</t>
  </si>
  <si>
    <t>In ấn quạt tuyên truyền: Khổ giấy A4 bo góc, in 2 mặt bằng bìa cứng; in màu, cán màng (Phân bổ đến các đơn vị nhằm phục vụ tuyên truyền và phát cho các đại biểu tham dự 02 lớp tập huấn tuyên truyền tại Nha Trang)</t>
  </si>
  <si>
    <t>Tổ chức các hoạt động truyền thông nhân các ngày môi trường trong năm (Ngày Quốc tế đa dạng sinh học 22/5/2023, Ngày Môi trường thế giới 05/6/2023; Chiến dịch làm cho thế giới sạch hơn tháng 9/2023).</t>
  </si>
  <si>
    <t>In ấn quạt tuyên truyền phân loại CTRSH tại nguồn, túi vải thân thiện môi trường (Phát tại 02 hội nghị, 95 đại biểu/hội nghị)</t>
  </si>
  <si>
    <t>Xây dựng mô hình thu gom, phân loại, xử lý chất thải rắn sinh hoạt thành phân hữu cơ vi sinh tại xã nông thôn mới (Chọn xã nông thôn mới tại huyện Diên Khánh)</t>
  </si>
  <si>
    <t>In ấn túi vải thân thiện môi trường</t>
  </si>
  <si>
    <t>Người</t>
  </si>
  <si>
    <t>BẢNG DỰ TOÁN KINH PHÍ NHIỆM VỤ
"TRUYỀN THÔNG MÔI TRƯỜNG NĂM 2023"
(Kèm theo Quyết định số…………./QĐ-STNMT ngày………tháng……..năm 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</si>
</sst>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 _₫_-;\-* #,##0.00\ _₫_-;_-* &quot;-&quot;??\ _₫_-;_-@_-"/>
    <numFmt numFmtId="165" formatCode="_(* #,##0_);_(* \(#,##0\);_(* &quot;-&quot;??_);_(@_)"/>
  </numFmts>
  <fonts count="25" x14ac:knownFonts="1">
    <font>
      <sz val="11"/>
      <color theme="1"/>
      <name val="Calibri"/>
      <family val="2"/>
      <charset val="163"/>
      <scheme val="minor"/>
    </font>
    <font>
      <sz val="11"/>
      <color theme="1"/>
      <name val="Calibri"/>
      <family val="2"/>
      <scheme val="minor"/>
    </font>
    <font>
      <sz val="11"/>
      <color theme="1"/>
      <name val="Calibri"/>
      <family val="2"/>
      <charset val="163"/>
      <scheme val="minor"/>
    </font>
    <font>
      <sz val="11"/>
      <name val="Times New Roman"/>
      <family val="1"/>
    </font>
    <font>
      <sz val="11"/>
      <color theme="1"/>
      <name val="Times New Roman"/>
      <family val="1"/>
    </font>
    <font>
      <i/>
      <sz val="11"/>
      <name val="Times New Roman"/>
      <family val="1"/>
    </font>
    <font>
      <b/>
      <sz val="11"/>
      <color theme="1"/>
      <name val="Times New Roman"/>
      <family val="1"/>
    </font>
    <font>
      <b/>
      <sz val="11"/>
      <name val="Times New Roman"/>
      <family val="1"/>
    </font>
    <font>
      <sz val="10"/>
      <name val="Arial"/>
      <family val="2"/>
    </font>
    <font>
      <i/>
      <sz val="11"/>
      <color theme="1"/>
      <name val="Times New Roman"/>
      <family val="1"/>
    </font>
    <font>
      <b/>
      <sz val="11"/>
      <color rgb="FF000000"/>
      <name val="Times New Roman"/>
      <family val="1"/>
    </font>
    <font>
      <sz val="11"/>
      <color rgb="FF000000"/>
      <name val="Times New Roman"/>
      <family val="1"/>
    </font>
    <font>
      <b/>
      <i/>
      <sz val="11"/>
      <color rgb="FF000000"/>
      <name val="Times New Roman"/>
      <family val="1"/>
    </font>
    <font>
      <i/>
      <sz val="11"/>
      <color rgb="FF000000"/>
      <name val="Times New Roman"/>
      <family val="1"/>
    </font>
    <font>
      <b/>
      <i/>
      <sz val="11"/>
      <color theme="1"/>
      <name val="Times New Roman"/>
      <family val="1"/>
    </font>
    <font>
      <sz val="11"/>
      <color rgb="FFFF0000"/>
      <name val="Times New Roman"/>
      <family val="1"/>
    </font>
    <font>
      <b/>
      <sz val="14"/>
      <color theme="1"/>
      <name val="Times New Roman"/>
      <family val="1"/>
    </font>
    <font>
      <sz val="12"/>
      <color indexed="8"/>
      <name val="Verdana"/>
      <family val="2"/>
    </font>
    <font>
      <b/>
      <i/>
      <sz val="11"/>
      <name val="Times New Roman"/>
      <family val="1"/>
    </font>
    <font>
      <b/>
      <sz val="11"/>
      <name val="Calibri Light"/>
      <family val="1"/>
      <charset val="163"/>
      <scheme val="major"/>
    </font>
    <font>
      <b/>
      <sz val="11"/>
      <color rgb="FFFF0000"/>
      <name val="Times New Roman"/>
      <family val="1"/>
    </font>
    <font>
      <sz val="14"/>
      <color theme="1"/>
      <name val="Times New Roman"/>
      <family val="1"/>
    </font>
    <font>
      <b/>
      <sz val="14"/>
      <color rgb="FFFF0000"/>
      <name val="Times New Roman"/>
      <family val="1"/>
    </font>
    <font>
      <sz val="14"/>
      <color rgb="FFFF0000"/>
      <name val="Times New Roman"/>
      <family val="1"/>
    </font>
    <font>
      <b/>
      <sz val="13"/>
      <name val="Times New Roman"/>
      <family val="1"/>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164" fontId="2" fillId="0" borderId="0" applyFont="0" applyFill="0" applyBorder="0" applyAlignment="0" applyProtection="0"/>
    <xf numFmtId="0" fontId="2" fillId="0" borderId="0"/>
    <xf numFmtId="0" fontId="1" fillId="0" borderId="0"/>
    <xf numFmtId="0" fontId="8" fillId="0" borderId="0"/>
    <xf numFmtId="43" fontId="8" fillId="0" borderId="0" applyFont="0" applyFill="0" applyBorder="0" applyAlignment="0" applyProtection="0"/>
    <xf numFmtId="0" fontId="17" fillId="0" borderId="0" applyNumberFormat="0" applyFill="0" applyBorder="0" applyProtection="0">
      <alignment vertical="top"/>
    </xf>
  </cellStyleXfs>
  <cellXfs count="85">
    <xf numFmtId="0" fontId="0" fillId="0" borderId="0" xfId="0"/>
    <xf numFmtId="0" fontId="5" fillId="2" borderId="1" xfId="0" applyFont="1" applyFill="1" applyBorder="1" applyAlignment="1">
      <alignment horizontal="left" vertical="center" wrapText="1"/>
    </xf>
    <xf numFmtId="0" fontId="6" fillId="0" borderId="1" xfId="0" applyFont="1" applyBorder="1" applyAlignment="1">
      <alignment horizontal="left" vertical="center" wrapText="1"/>
    </xf>
    <xf numFmtId="0" fontId="4" fillId="0" borderId="1" xfId="0" applyFont="1" applyBorder="1" applyAlignment="1">
      <alignment horizontal="left" vertical="center" wrapTex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0" fontId="6" fillId="3" borderId="0" xfId="0" applyFont="1" applyFill="1" applyAlignment="1">
      <alignment horizontal="left" vertical="center" wrapText="1"/>
    </xf>
    <xf numFmtId="0" fontId="10" fillId="0" borderId="1" xfId="0" applyFont="1" applyBorder="1" applyAlignment="1">
      <alignment horizontal="left" vertical="center" wrapText="1"/>
    </xf>
    <xf numFmtId="0" fontId="12"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3" fillId="0" borderId="0" xfId="0" applyFont="1" applyBorder="1" applyAlignment="1">
      <alignment horizontal="left" vertical="center" wrapText="1"/>
    </xf>
    <xf numFmtId="0" fontId="3" fillId="0" borderId="0" xfId="0" applyFont="1" applyAlignment="1">
      <alignment horizontal="left" vertical="center" wrapText="1"/>
    </xf>
    <xf numFmtId="0" fontId="3"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3" fontId="3" fillId="0" borderId="1" xfId="0" applyNumberFormat="1" applyFont="1" applyBorder="1" applyAlignment="1">
      <alignment horizontal="center" vertical="center" wrapText="1"/>
    </xf>
    <xf numFmtId="0" fontId="3" fillId="2" borderId="1" xfId="3" applyFont="1" applyFill="1" applyBorder="1" applyAlignment="1">
      <alignment horizontal="center" vertical="center" wrapText="1"/>
    </xf>
    <xf numFmtId="0" fontId="5" fillId="2" borderId="1" xfId="3"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0" xfId="0" applyFont="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wrapText="1"/>
    </xf>
    <xf numFmtId="3" fontId="6"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3" fontId="4" fillId="0" borderId="1" xfId="0" applyNumberFormat="1" applyFont="1" applyBorder="1" applyAlignment="1">
      <alignment horizontal="center" vertical="center" wrapText="1"/>
    </xf>
    <xf numFmtId="3" fontId="6" fillId="4" borderId="1" xfId="2" applyNumberFormat="1" applyFont="1" applyFill="1" applyBorder="1" applyAlignment="1">
      <alignment horizontal="center" vertical="center" wrapText="1"/>
    </xf>
    <xf numFmtId="0" fontId="13"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4" fillId="4" borderId="1" xfId="2" applyNumberFormat="1" applyFont="1" applyFill="1" applyBorder="1" applyAlignment="1">
      <alignment horizontal="center" vertical="center" wrapText="1"/>
    </xf>
    <xf numFmtId="0" fontId="3" fillId="2" borderId="1" xfId="4" applyFont="1" applyFill="1" applyBorder="1" applyAlignment="1">
      <alignment horizontal="center" vertical="center" wrapText="1"/>
    </xf>
    <xf numFmtId="3" fontId="3" fillId="4" borderId="1" xfId="2" applyNumberFormat="1" applyFont="1" applyFill="1" applyBorder="1" applyAlignment="1">
      <alignment horizontal="center" vertical="center" wrapText="1"/>
    </xf>
    <xf numFmtId="165" fontId="3" fillId="2" borderId="1" xfId="1" applyNumberFormat="1" applyFont="1" applyFill="1" applyBorder="1" applyAlignment="1">
      <alignment horizontal="center" vertical="center" wrapText="1"/>
    </xf>
    <xf numFmtId="165" fontId="5" fillId="2" borderId="1" xfId="1" applyNumberFormat="1" applyFont="1" applyFill="1" applyBorder="1" applyAlignment="1">
      <alignment horizontal="center" vertical="center" wrapText="1"/>
    </xf>
    <xf numFmtId="3" fontId="15" fillId="0" borderId="1" xfId="0" applyNumberFormat="1" applyFont="1" applyBorder="1" applyAlignment="1">
      <alignment horizontal="center" vertical="center" wrapText="1"/>
    </xf>
    <xf numFmtId="165" fontId="3" fillId="0" borderId="1" xfId="1" applyNumberFormat="1" applyFont="1" applyBorder="1" applyAlignment="1">
      <alignment horizontal="center" vertical="center" wrapText="1"/>
    </xf>
    <xf numFmtId="0" fontId="5" fillId="0" borderId="0" xfId="0" applyFont="1" applyAlignment="1">
      <alignment horizontal="center" vertical="center" wrapText="1"/>
    </xf>
    <xf numFmtId="0" fontId="4" fillId="0" borderId="1" xfId="0" applyFont="1" applyBorder="1" applyAlignment="1">
      <alignment horizontal="center" vertical="center" wrapText="1"/>
    </xf>
    <xf numFmtId="0" fontId="7" fillId="0" borderId="0" xfId="0" applyFont="1" applyBorder="1" applyAlignment="1">
      <alignment horizontal="center"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165" fontId="3" fillId="3" borderId="1" xfId="1" applyNumberFormat="1" applyFont="1" applyFill="1" applyBorder="1" applyAlignment="1">
      <alignment horizontal="center" vertical="center" wrapText="1"/>
    </xf>
    <xf numFmtId="0" fontId="18" fillId="0" borderId="1"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0" borderId="1" xfId="6" quotePrefix="1" applyFont="1" applyFill="1" applyBorder="1" applyAlignment="1">
      <alignment horizontal="center" vertical="center" wrapText="1"/>
    </xf>
    <xf numFmtId="0" fontId="7" fillId="0" borderId="1" xfId="6" applyFont="1" applyFill="1" applyBorder="1" applyAlignment="1">
      <alignment horizontal="center" vertical="center" wrapText="1"/>
    </xf>
    <xf numFmtId="3" fontId="7" fillId="0" borderId="1" xfId="6" applyNumberFormat="1" applyFont="1" applyFill="1" applyBorder="1" applyAlignment="1">
      <alignment horizontal="center" vertical="center" wrapText="1"/>
    </xf>
    <xf numFmtId="0" fontId="7" fillId="2" borderId="1" xfId="3" applyFont="1" applyFill="1" applyBorder="1" applyAlignment="1">
      <alignment horizontal="center" vertical="center" wrapText="1"/>
    </xf>
    <xf numFmtId="0" fontId="3" fillId="0" borderId="1" xfId="6" quotePrefix="1" applyFont="1" applyFill="1" applyBorder="1" applyAlignment="1">
      <alignment horizontal="center" vertical="center" wrapText="1"/>
    </xf>
    <xf numFmtId="3" fontId="7" fillId="0" borderId="1" xfId="0" applyNumberFormat="1" applyFont="1" applyBorder="1" applyAlignment="1">
      <alignment horizontal="center" vertical="center" wrapText="1"/>
    </xf>
    <xf numFmtId="0" fontId="3" fillId="2" borderId="3" xfId="3" applyFont="1" applyFill="1" applyBorder="1" applyAlignment="1">
      <alignment horizontal="center" vertical="center" wrapText="1"/>
    </xf>
    <xf numFmtId="3" fontId="3" fillId="0" borderId="4" xfId="0" applyNumberFormat="1" applyFont="1" applyBorder="1" applyAlignment="1">
      <alignment horizontal="center" vertical="center" wrapText="1"/>
    </xf>
    <xf numFmtId="165" fontId="7" fillId="3" borderId="1" xfId="1" applyNumberFormat="1" applyFont="1" applyFill="1" applyBorder="1" applyAlignment="1">
      <alignment horizontal="center" vertical="center" wrapText="1"/>
    </xf>
    <xf numFmtId="0" fontId="7" fillId="0" borderId="0" xfId="0" applyFont="1" applyFill="1" applyAlignment="1">
      <alignment horizontal="center" vertical="center" wrapText="1"/>
    </xf>
    <xf numFmtId="0" fontId="19" fillId="2" borderId="0" xfId="0" applyFont="1" applyFill="1" applyAlignment="1">
      <alignment horizontal="center" vertical="center" wrapText="1"/>
    </xf>
    <xf numFmtId="3" fontId="7" fillId="4" borderId="1" xfId="2" applyNumberFormat="1" applyFont="1" applyFill="1" applyBorder="1" applyAlignment="1">
      <alignment horizontal="center" vertical="center" wrapText="1"/>
    </xf>
    <xf numFmtId="3" fontId="3" fillId="0" borderId="1" xfId="6" applyNumberFormat="1" applyFont="1" applyFill="1" applyBorder="1" applyAlignment="1">
      <alignment horizontal="center" vertical="center" wrapText="1"/>
    </xf>
    <xf numFmtId="165" fontId="3" fillId="0" borderId="1" xfId="5" applyNumberFormat="1" applyFont="1" applyFill="1" applyBorder="1" applyAlignment="1">
      <alignment horizontal="center" vertical="center" wrapText="1"/>
    </xf>
    <xf numFmtId="3" fontId="3" fillId="0" borderId="1" xfId="5" applyNumberFormat="1" applyFont="1" applyFill="1" applyBorder="1" applyAlignment="1">
      <alignment horizontal="center" vertical="center" wrapText="1"/>
    </xf>
    <xf numFmtId="0" fontId="3" fillId="0" borderId="3" xfId="0" applyFont="1" applyBorder="1" applyAlignment="1">
      <alignment horizontal="left" vertical="center" wrapText="1"/>
    </xf>
    <xf numFmtId="3" fontId="7" fillId="2" borderId="1" xfId="0" applyNumberFormat="1" applyFont="1" applyFill="1" applyBorder="1" applyAlignment="1">
      <alignment horizontal="center" vertical="center" wrapText="1"/>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3" fontId="7" fillId="0" borderId="2" xfId="0" applyNumberFormat="1" applyFont="1" applyBorder="1" applyAlignment="1">
      <alignment horizontal="center" vertical="center" wrapText="1"/>
    </xf>
    <xf numFmtId="165" fontId="7" fillId="0" borderId="1" xfId="5" applyNumberFormat="1" applyFont="1" applyFill="1" applyBorder="1" applyAlignment="1">
      <alignment horizontal="center" vertical="center" wrapText="1"/>
    </xf>
    <xf numFmtId="3" fontId="7" fillId="0" borderId="1" xfId="5"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3" fontId="20" fillId="3" borderId="1" xfId="0" applyNumberFormat="1" applyFont="1" applyFill="1" applyBorder="1" applyAlignment="1">
      <alignment horizontal="center" vertical="center" wrapText="1"/>
    </xf>
    <xf numFmtId="165" fontId="20" fillId="3" borderId="1" xfId="5" applyNumberFormat="1" applyFont="1" applyFill="1" applyBorder="1" applyAlignment="1">
      <alignment horizontal="center" vertical="center" wrapText="1"/>
    </xf>
    <xf numFmtId="3" fontId="20" fillId="3" borderId="1" xfId="5" applyNumberFormat="1" applyFont="1" applyFill="1" applyBorder="1" applyAlignment="1">
      <alignment horizontal="center" vertical="center" wrapText="1"/>
    </xf>
    <xf numFmtId="0" fontId="20" fillId="3" borderId="1" xfId="3" applyFont="1" applyFill="1" applyBorder="1" applyAlignment="1">
      <alignment horizontal="center" vertical="center" wrapText="1"/>
    </xf>
    <xf numFmtId="3" fontId="7" fillId="3" borderId="2" xfId="0" applyNumberFormat="1"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0" xfId="0" applyNumberFormat="1" applyFont="1" applyBorder="1" applyAlignment="1">
      <alignment horizontal="center" vertical="center" wrapText="1"/>
    </xf>
    <xf numFmtId="165" fontId="4" fillId="0" borderId="0" xfId="5" applyNumberFormat="1" applyFont="1" applyFill="1" applyBorder="1" applyAlignment="1">
      <alignment horizontal="center" vertical="center" wrapText="1"/>
    </xf>
    <xf numFmtId="3" fontId="4" fillId="0" borderId="0" xfId="5" applyNumberFormat="1" applyFont="1" applyFill="1" applyBorder="1" applyAlignment="1">
      <alignment horizontal="center" vertical="center" wrapText="1"/>
    </xf>
    <xf numFmtId="0" fontId="22"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23" fillId="0" borderId="0" xfId="0" applyFont="1" applyBorder="1" applyAlignment="1">
      <alignment horizontal="center" vertical="center" wrapText="1"/>
    </xf>
    <xf numFmtId="3" fontId="3" fillId="0" borderId="0" xfId="0" applyNumberFormat="1" applyFont="1" applyBorder="1" applyAlignment="1">
      <alignment horizontal="center" vertical="center" wrapText="1"/>
    </xf>
    <xf numFmtId="0" fontId="24" fillId="0" borderId="0" xfId="0" applyFont="1" applyAlignment="1">
      <alignment horizontal="center" vertical="center" wrapText="1"/>
    </xf>
  </cellXfs>
  <cellStyles count="7">
    <cellStyle name="Comma" xfId="1" builtinId="3"/>
    <cellStyle name="Comma 2 2" xfId="5"/>
    <cellStyle name="Normal" xfId="0" builtinId="0"/>
    <cellStyle name="Normal 2 2" xfId="6"/>
    <cellStyle name="Normal 3 2 3" xfId="3"/>
    <cellStyle name="Normal 5 2" xfId="4"/>
    <cellStyle name="Normal 6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9"/>
  <sheetViews>
    <sheetView tabSelected="1" topLeftCell="A64" zoomScale="90" zoomScaleNormal="90" workbookViewId="0">
      <selection activeCell="L5" sqref="L5"/>
    </sheetView>
  </sheetViews>
  <sheetFormatPr defaultColWidth="9.140625" defaultRowHeight="15" x14ac:dyDescent="0.25"/>
  <cols>
    <col min="1" max="1" width="7.5703125" style="23" customWidth="1"/>
    <col min="2" max="2" width="54.28515625" style="11" customWidth="1"/>
    <col min="3" max="3" width="12.140625" style="23" customWidth="1"/>
    <col min="4" max="4" width="7.5703125" style="23" customWidth="1"/>
    <col min="5" max="5" width="12.5703125" style="23" customWidth="1"/>
    <col min="6" max="6" width="15.5703125" style="23" customWidth="1"/>
    <col min="7" max="7" width="26.140625" style="23" customWidth="1"/>
    <col min="8" max="8" width="9.140625" style="23"/>
    <col min="9" max="9" width="10" style="23" bestFit="1" customWidth="1"/>
    <col min="10" max="12" width="9.140625" style="23"/>
    <col min="13" max="13" width="14.28515625" style="23" bestFit="1" customWidth="1"/>
    <col min="14" max="14" width="9.140625" style="23"/>
    <col min="15" max="15" width="11" style="23" bestFit="1" customWidth="1"/>
    <col min="16" max="16" width="9.85546875" style="23" bestFit="1" customWidth="1"/>
    <col min="17" max="16384" width="9.140625" style="23"/>
  </cols>
  <sheetData>
    <row r="1" spans="1:7" ht="76.5" customHeight="1" x14ac:dyDescent="0.25">
      <c r="B1" s="84" t="s">
        <v>111</v>
      </c>
      <c r="C1" s="84"/>
      <c r="D1" s="84"/>
      <c r="E1" s="84"/>
      <c r="F1" s="84"/>
      <c r="G1" s="84"/>
    </row>
    <row r="2" spans="1:7" ht="6.75" customHeight="1" x14ac:dyDescent="0.25"/>
    <row r="3" spans="1:7" ht="36" customHeight="1" x14ac:dyDescent="0.25">
      <c r="A3" s="20" t="s">
        <v>0</v>
      </c>
      <c r="B3" s="20" t="s">
        <v>1</v>
      </c>
      <c r="C3" s="20" t="s">
        <v>2</v>
      </c>
      <c r="D3" s="20" t="s">
        <v>3</v>
      </c>
      <c r="E3" s="20" t="s">
        <v>4</v>
      </c>
      <c r="F3" s="20" t="s">
        <v>5</v>
      </c>
      <c r="G3" s="20" t="s">
        <v>6</v>
      </c>
    </row>
    <row r="4" spans="1:7" ht="68.25" customHeight="1" x14ac:dyDescent="0.25">
      <c r="A4" s="40" t="s">
        <v>10</v>
      </c>
      <c r="B4" s="41" t="s">
        <v>106</v>
      </c>
      <c r="C4" s="42"/>
      <c r="D4" s="42"/>
      <c r="E4" s="43"/>
      <c r="F4" s="54">
        <f>SUM(F5:F5)</f>
        <v>1650000</v>
      </c>
      <c r="G4" s="42"/>
    </row>
    <row r="5" spans="1:7" ht="47.25" customHeight="1" x14ac:dyDescent="0.25">
      <c r="A5" s="18">
        <v>1</v>
      </c>
      <c r="B5" s="3" t="s">
        <v>20</v>
      </c>
      <c r="C5" s="18" t="s">
        <v>7</v>
      </c>
      <c r="D5" s="18">
        <v>3</v>
      </c>
      <c r="E5" s="36">
        <v>550000</v>
      </c>
      <c r="F5" s="36">
        <f>E5*D5</f>
        <v>1650000</v>
      </c>
      <c r="G5" s="18" t="s">
        <v>57</v>
      </c>
    </row>
    <row r="6" spans="1:7" s="55" customFormat="1" ht="55.5" customHeight="1" x14ac:dyDescent="0.25">
      <c r="A6" s="40" t="s">
        <v>11</v>
      </c>
      <c r="B6" s="6" t="s">
        <v>21</v>
      </c>
      <c r="C6" s="42"/>
      <c r="D6" s="42"/>
      <c r="E6" s="43"/>
      <c r="F6" s="54">
        <f>F7+F12</f>
        <v>310390000</v>
      </c>
      <c r="G6" s="42"/>
    </row>
    <row r="7" spans="1:7" s="21" customFormat="1" ht="36" customHeight="1" x14ac:dyDescent="0.25">
      <c r="A7" s="20">
        <v>1</v>
      </c>
      <c r="B7" s="2" t="s">
        <v>42</v>
      </c>
      <c r="C7" s="38"/>
      <c r="D7" s="38"/>
      <c r="E7" s="38"/>
      <c r="F7" s="24">
        <f>SUM(F8:F11)</f>
        <v>209630000</v>
      </c>
      <c r="G7" s="14"/>
    </row>
    <row r="8" spans="1:7" s="21" customFormat="1" ht="26.25" customHeight="1" x14ac:dyDescent="0.25">
      <c r="A8" s="18">
        <v>1.1000000000000001</v>
      </c>
      <c r="B8" s="5" t="s">
        <v>22</v>
      </c>
      <c r="C8" s="18" t="s">
        <v>15</v>
      </c>
      <c r="D8" s="18">
        <v>1</v>
      </c>
      <c r="E8" s="14">
        <v>3000000</v>
      </c>
      <c r="F8" s="14">
        <f>+E8*D8</f>
        <v>3000000</v>
      </c>
      <c r="G8" s="14" t="s">
        <v>23</v>
      </c>
    </row>
    <row r="9" spans="1:7" s="21" customFormat="1" ht="33.950000000000003" customHeight="1" x14ac:dyDescent="0.25">
      <c r="A9" s="18">
        <v>1.2</v>
      </c>
      <c r="B9" s="5" t="s">
        <v>24</v>
      </c>
      <c r="C9" s="18" t="s">
        <v>15</v>
      </c>
      <c r="D9" s="18">
        <v>1</v>
      </c>
      <c r="E9" s="14">
        <v>3000000</v>
      </c>
      <c r="F9" s="14">
        <f>+E9*D9</f>
        <v>3000000</v>
      </c>
      <c r="G9" s="14" t="s">
        <v>23</v>
      </c>
    </row>
    <row r="10" spans="1:7" s="21" customFormat="1" ht="66.75" customHeight="1" x14ac:dyDescent="0.25">
      <c r="A10" s="18">
        <v>1.3</v>
      </c>
      <c r="B10" s="5" t="s">
        <v>105</v>
      </c>
      <c r="C10" s="18" t="s">
        <v>7</v>
      </c>
      <c r="D10" s="14">
        <v>9512</v>
      </c>
      <c r="E10" s="14">
        <v>17500</v>
      </c>
      <c r="F10" s="14">
        <f>+E10*D10</f>
        <v>166460000</v>
      </c>
      <c r="G10" s="14" t="s">
        <v>23</v>
      </c>
    </row>
    <row r="11" spans="1:7" s="21" customFormat="1" ht="54" customHeight="1" x14ac:dyDescent="0.25">
      <c r="A11" s="18">
        <v>1.4</v>
      </c>
      <c r="B11" s="5" t="s">
        <v>43</v>
      </c>
      <c r="C11" s="18" t="s">
        <v>26</v>
      </c>
      <c r="D11" s="14">
        <v>1062</v>
      </c>
      <c r="E11" s="14">
        <v>35000</v>
      </c>
      <c r="F11" s="14">
        <f>+E11*D11</f>
        <v>37170000</v>
      </c>
      <c r="G11" s="14" t="s">
        <v>23</v>
      </c>
    </row>
    <row r="12" spans="1:7" s="21" customFormat="1" ht="62.25" customHeight="1" x14ac:dyDescent="0.25">
      <c r="A12" s="20">
        <v>2</v>
      </c>
      <c r="B12" s="7" t="s">
        <v>27</v>
      </c>
      <c r="C12" s="25"/>
      <c r="D12" s="25"/>
      <c r="E12" s="26"/>
      <c r="F12" s="27">
        <f>F13+F23</f>
        <v>100760000</v>
      </c>
      <c r="G12" s="15"/>
    </row>
    <row r="13" spans="1:7" s="37" customFormat="1" ht="29.25" customHeight="1" x14ac:dyDescent="0.25">
      <c r="A13" s="44">
        <v>2.1</v>
      </c>
      <c r="B13" s="8" t="s">
        <v>40</v>
      </c>
      <c r="C13" s="28"/>
      <c r="D13" s="28"/>
      <c r="E13" s="29"/>
      <c r="F13" s="30">
        <f>SUM(F14:F18)</f>
        <v>45980000</v>
      </c>
      <c r="G13" s="16"/>
    </row>
    <row r="14" spans="1:7" s="56" customFormat="1" ht="33" customHeight="1" x14ac:dyDescent="0.25">
      <c r="A14" s="12" t="s">
        <v>70</v>
      </c>
      <c r="B14" s="5" t="s">
        <v>34</v>
      </c>
      <c r="C14" s="18" t="s">
        <v>13</v>
      </c>
      <c r="D14" s="14">
        <v>1</v>
      </c>
      <c r="E14" s="14">
        <v>16000000</v>
      </c>
      <c r="F14" s="14">
        <f t="shared" ref="F14:F15" si="0">D14*E14</f>
        <v>16000000</v>
      </c>
      <c r="G14" s="14" t="s">
        <v>23</v>
      </c>
    </row>
    <row r="15" spans="1:7" s="56" customFormat="1" ht="36" customHeight="1" x14ac:dyDescent="0.25">
      <c r="A15" s="12" t="s">
        <v>71</v>
      </c>
      <c r="B15" s="5" t="s">
        <v>39</v>
      </c>
      <c r="C15" s="31" t="s">
        <v>110</v>
      </c>
      <c r="D15" s="14">
        <v>212</v>
      </c>
      <c r="E15" s="14">
        <v>15000</v>
      </c>
      <c r="F15" s="32">
        <f t="shared" si="0"/>
        <v>3180000</v>
      </c>
      <c r="G15" s="17" t="s">
        <v>28</v>
      </c>
    </row>
    <row r="16" spans="1:7" s="56" customFormat="1" ht="32.25" customHeight="1" x14ac:dyDescent="0.25">
      <c r="A16" s="12" t="s">
        <v>72</v>
      </c>
      <c r="B16" s="5" t="s">
        <v>35</v>
      </c>
      <c r="C16" s="18" t="s">
        <v>15</v>
      </c>
      <c r="D16" s="14">
        <v>96</v>
      </c>
      <c r="E16" s="14">
        <v>50000</v>
      </c>
      <c r="F16" s="14">
        <f>D16*E16</f>
        <v>4800000</v>
      </c>
      <c r="G16" s="14" t="s">
        <v>23</v>
      </c>
    </row>
    <row r="17" spans="1:7" s="56" customFormat="1" ht="31.5" customHeight="1" x14ac:dyDescent="0.25">
      <c r="A17" s="12" t="s">
        <v>73</v>
      </c>
      <c r="B17" s="9" t="s">
        <v>29</v>
      </c>
      <c r="C17" s="12" t="s">
        <v>16</v>
      </c>
      <c r="D17" s="17">
        <v>2</v>
      </c>
      <c r="E17" s="33">
        <v>1600000</v>
      </c>
      <c r="F17" s="33">
        <f>D17*E17</f>
        <v>3200000</v>
      </c>
      <c r="G17" s="17" t="s">
        <v>30</v>
      </c>
    </row>
    <row r="18" spans="1:7" s="56" customFormat="1" ht="36.75" customHeight="1" x14ac:dyDescent="0.25">
      <c r="A18" s="12" t="s">
        <v>74</v>
      </c>
      <c r="B18" s="9" t="s">
        <v>8</v>
      </c>
      <c r="C18" s="12"/>
      <c r="D18" s="17"/>
      <c r="E18" s="17"/>
      <c r="F18" s="33">
        <f>SUM(F19:F22)</f>
        <v>18800000</v>
      </c>
      <c r="G18" s="18" t="s">
        <v>14</v>
      </c>
    </row>
    <row r="19" spans="1:7" s="56" customFormat="1" ht="30.6" customHeight="1" x14ac:dyDescent="0.25">
      <c r="A19" s="13" t="s">
        <v>86</v>
      </c>
      <c r="B19" s="1" t="s">
        <v>17</v>
      </c>
      <c r="C19" s="12" t="s">
        <v>9</v>
      </c>
      <c r="D19" s="12">
        <f>2*2</f>
        <v>4</v>
      </c>
      <c r="E19" s="34">
        <v>3000000</v>
      </c>
      <c r="F19" s="34">
        <f t="shared" ref="F19:F22" si="1">D19*E19</f>
        <v>12000000</v>
      </c>
      <c r="G19" s="18" t="s">
        <v>12</v>
      </c>
    </row>
    <row r="20" spans="1:7" s="56" customFormat="1" ht="29.1" customHeight="1" x14ac:dyDescent="0.25">
      <c r="A20" s="13" t="s">
        <v>87</v>
      </c>
      <c r="B20" s="1" t="s">
        <v>18</v>
      </c>
      <c r="C20" s="12" t="s">
        <v>19</v>
      </c>
      <c r="D20" s="12">
        <f>2*4</f>
        <v>8</v>
      </c>
      <c r="E20" s="34">
        <v>500000</v>
      </c>
      <c r="F20" s="34">
        <f t="shared" si="1"/>
        <v>4000000</v>
      </c>
      <c r="G20" s="18" t="s">
        <v>12</v>
      </c>
    </row>
    <row r="21" spans="1:7" s="56" customFormat="1" ht="61.5" customHeight="1" x14ac:dyDescent="0.25">
      <c r="A21" s="13" t="s">
        <v>88</v>
      </c>
      <c r="B21" s="1" t="s">
        <v>31</v>
      </c>
      <c r="C21" s="12" t="s">
        <v>13</v>
      </c>
      <c r="D21" s="12">
        <v>4</v>
      </c>
      <c r="E21" s="34">
        <v>400000</v>
      </c>
      <c r="F21" s="34">
        <f t="shared" si="1"/>
        <v>1600000</v>
      </c>
      <c r="G21" s="18" t="s">
        <v>32</v>
      </c>
    </row>
    <row r="22" spans="1:7" ht="42.75" customHeight="1" x14ac:dyDescent="0.25">
      <c r="A22" s="13" t="s">
        <v>89</v>
      </c>
      <c r="B22" s="1" t="s">
        <v>33</v>
      </c>
      <c r="C22" s="12" t="s">
        <v>13</v>
      </c>
      <c r="D22" s="12">
        <v>6</v>
      </c>
      <c r="E22" s="34">
        <v>200000</v>
      </c>
      <c r="F22" s="34">
        <f t="shared" si="1"/>
        <v>1200000</v>
      </c>
      <c r="G22" s="18" t="s">
        <v>14</v>
      </c>
    </row>
    <row r="23" spans="1:7" s="37" customFormat="1" ht="25.5" customHeight="1" x14ac:dyDescent="0.25">
      <c r="A23" s="44">
        <v>2.2000000000000002</v>
      </c>
      <c r="B23" s="8" t="s">
        <v>41</v>
      </c>
      <c r="C23" s="28"/>
      <c r="D23" s="28"/>
      <c r="E23" s="29"/>
      <c r="F23" s="30">
        <f>SUM(F24:F28)</f>
        <v>54780000</v>
      </c>
      <c r="G23" s="16"/>
    </row>
    <row r="24" spans="1:7" ht="36.75" customHeight="1" x14ac:dyDescent="0.25">
      <c r="A24" s="18" t="s">
        <v>75</v>
      </c>
      <c r="B24" s="5" t="s">
        <v>34</v>
      </c>
      <c r="C24" s="18" t="s">
        <v>13</v>
      </c>
      <c r="D24" s="14">
        <v>1</v>
      </c>
      <c r="E24" s="14">
        <v>16000000</v>
      </c>
      <c r="F24" s="14">
        <f t="shared" ref="F24:F25" si="2">D24*E24</f>
        <v>16000000</v>
      </c>
      <c r="G24" s="14" t="s">
        <v>36</v>
      </c>
    </row>
    <row r="25" spans="1:7" ht="37.5" customHeight="1" x14ac:dyDescent="0.25">
      <c r="A25" s="18" t="s">
        <v>76</v>
      </c>
      <c r="B25" s="5" t="s">
        <v>37</v>
      </c>
      <c r="C25" s="31" t="s">
        <v>110</v>
      </c>
      <c r="D25" s="14">
        <f>226*2</f>
        <v>452</v>
      </c>
      <c r="E25" s="14">
        <v>15000</v>
      </c>
      <c r="F25" s="32">
        <f t="shared" si="2"/>
        <v>6780000</v>
      </c>
      <c r="G25" s="17" t="s">
        <v>28</v>
      </c>
    </row>
    <row r="26" spans="1:7" ht="39.75" customHeight="1" x14ac:dyDescent="0.25">
      <c r="A26" s="18" t="s">
        <v>77</v>
      </c>
      <c r="B26" s="5" t="s">
        <v>35</v>
      </c>
      <c r="C26" s="18" t="s">
        <v>15</v>
      </c>
      <c r="D26" s="35">
        <v>216</v>
      </c>
      <c r="E26" s="14">
        <v>50000</v>
      </c>
      <c r="F26" s="14">
        <f>D26*E26</f>
        <v>10800000</v>
      </c>
      <c r="G26" s="14" t="s">
        <v>23</v>
      </c>
    </row>
    <row r="27" spans="1:7" ht="32.25" customHeight="1" x14ac:dyDescent="0.25">
      <c r="A27" s="18" t="s">
        <v>78</v>
      </c>
      <c r="B27" s="9" t="s">
        <v>29</v>
      </c>
      <c r="C27" s="12" t="s">
        <v>16</v>
      </c>
      <c r="D27" s="17">
        <v>2</v>
      </c>
      <c r="E27" s="33">
        <v>1600000</v>
      </c>
      <c r="F27" s="33">
        <f>D27*E27</f>
        <v>3200000</v>
      </c>
      <c r="G27" s="17" t="s">
        <v>30</v>
      </c>
    </row>
    <row r="28" spans="1:7" s="21" customFormat="1" ht="40.5" customHeight="1" x14ac:dyDescent="0.25">
      <c r="A28" s="18" t="s">
        <v>79</v>
      </c>
      <c r="B28" s="9" t="s">
        <v>8</v>
      </c>
      <c r="C28" s="12"/>
      <c r="D28" s="17"/>
      <c r="E28" s="17"/>
      <c r="F28" s="33">
        <f>SUM(F29:F32)</f>
        <v>18000000</v>
      </c>
      <c r="G28" s="18" t="s">
        <v>14</v>
      </c>
    </row>
    <row r="29" spans="1:7" ht="28.5" customHeight="1" x14ac:dyDescent="0.25">
      <c r="A29" s="19" t="s">
        <v>82</v>
      </c>
      <c r="B29" s="1" t="s">
        <v>17</v>
      </c>
      <c r="C29" s="12" t="s">
        <v>9</v>
      </c>
      <c r="D29" s="12">
        <f>2*2</f>
        <v>4</v>
      </c>
      <c r="E29" s="34">
        <v>3000000</v>
      </c>
      <c r="F29" s="34">
        <f t="shared" ref="F29:F32" si="3">D29*E29</f>
        <v>12000000</v>
      </c>
      <c r="G29" s="18" t="s">
        <v>12</v>
      </c>
    </row>
    <row r="30" spans="1:7" ht="39" customHeight="1" x14ac:dyDescent="0.25">
      <c r="A30" s="19" t="s">
        <v>83</v>
      </c>
      <c r="B30" s="1" t="s">
        <v>18</v>
      </c>
      <c r="C30" s="12" t="s">
        <v>19</v>
      </c>
      <c r="D30" s="12">
        <f>2*4</f>
        <v>8</v>
      </c>
      <c r="E30" s="34">
        <v>400000</v>
      </c>
      <c r="F30" s="34">
        <f t="shared" si="3"/>
        <v>3200000</v>
      </c>
      <c r="G30" s="18" t="s">
        <v>12</v>
      </c>
    </row>
    <row r="31" spans="1:7" ht="59.25" customHeight="1" x14ac:dyDescent="0.25">
      <c r="A31" s="19" t="s">
        <v>84</v>
      </c>
      <c r="B31" s="1" t="s">
        <v>31</v>
      </c>
      <c r="C31" s="12" t="s">
        <v>13</v>
      </c>
      <c r="D31" s="12">
        <v>4</v>
      </c>
      <c r="E31" s="34">
        <v>400000</v>
      </c>
      <c r="F31" s="34">
        <f t="shared" si="3"/>
        <v>1600000</v>
      </c>
      <c r="G31" s="18" t="s">
        <v>32</v>
      </c>
    </row>
    <row r="32" spans="1:7" ht="34.5" customHeight="1" x14ac:dyDescent="0.25">
      <c r="A32" s="19" t="s">
        <v>85</v>
      </c>
      <c r="B32" s="1" t="s">
        <v>33</v>
      </c>
      <c r="C32" s="12" t="s">
        <v>13</v>
      </c>
      <c r="D32" s="12">
        <v>6</v>
      </c>
      <c r="E32" s="34">
        <v>200000</v>
      </c>
      <c r="F32" s="34">
        <f t="shared" si="3"/>
        <v>1200000</v>
      </c>
      <c r="G32" s="18" t="s">
        <v>14</v>
      </c>
    </row>
    <row r="33" spans="1:7" s="21" customFormat="1" ht="63" customHeight="1" x14ac:dyDescent="0.25">
      <c r="A33" s="45" t="s">
        <v>44</v>
      </c>
      <c r="B33" s="6" t="s">
        <v>108</v>
      </c>
      <c r="C33" s="45"/>
      <c r="D33" s="45"/>
      <c r="E33" s="45"/>
      <c r="F33" s="74">
        <f>F34+F36+F39+F42+F53+F64</f>
        <v>356593600</v>
      </c>
      <c r="G33" s="45"/>
    </row>
    <row r="34" spans="1:7" s="21" customFormat="1" ht="39" customHeight="1" x14ac:dyDescent="0.25">
      <c r="A34" s="46">
        <v>1</v>
      </c>
      <c r="B34" s="4" t="s">
        <v>46</v>
      </c>
      <c r="C34" s="47"/>
      <c r="D34" s="48"/>
      <c r="E34" s="51"/>
      <c r="F34" s="57">
        <f>SUM(F35:F35)</f>
        <v>10068600</v>
      </c>
      <c r="G34" s="49"/>
    </row>
    <row r="35" spans="1:7" ht="59.25" customHeight="1" x14ac:dyDescent="0.25">
      <c r="A35" s="50">
        <v>1.1000000000000001</v>
      </c>
      <c r="B35" s="5" t="s">
        <v>47</v>
      </c>
      <c r="C35" s="18" t="s">
        <v>48</v>
      </c>
      <c r="D35" s="14">
        <v>30</v>
      </c>
      <c r="E35" s="14">
        <v>335620</v>
      </c>
      <c r="F35" s="32">
        <f>D35*E35</f>
        <v>10068600</v>
      </c>
      <c r="G35" s="15" t="s">
        <v>49</v>
      </c>
    </row>
    <row r="36" spans="1:7" s="21" customFormat="1" ht="51.75" customHeight="1" x14ac:dyDescent="0.25">
      <c r="A36" s="49">
        <v>2</v>
      </c>
      <c r="B36" s="4" t="s">
        <v>50</v>
      </c>
      <c r="C36" s="20"/>
      <c r="D36" s="51"/>
      <c r="E36" s="51"/>
      <c r="F36" s="51">
        <f>SUM(F37:F38)</f>
        <v>3400000</v>
      </c>
      <c r="G36" s="20"/>
    </row>
    <row r="37" spans="1:7" ht="46.5" customHeight="1" x14ac:dyDescent="0.25">
      <c r="A37" s="15">
        <v>2.1</v>
      </c>
      <c r="B37" s="5" t="s">
        <v>51</v>
      </c>
      <c r="C37" s="18" t="s">
        <v>13</v>
      </c>
      <c r="D37" s="14">
        <v>2</v>
      </c>
      <c r="E37" s="14">
        <v>1300000</v>
      </c>
      <c r="F37" s="58">
        <f>D37*E37</f>
        <v>2600000</v>
      </c>
      <c r="G37" s="14" t="s">
        <v>52</v>
      </c>
    </row>
    <row r="38" spans="1:7" ht="36.75" customHeight="1" x14ac:dyDescent="0.25">
      <c r="A38" s="15">
        <v>2.2000000000000002</v>
      </c>
      <c r="B38" s="5" t="s">
        <v>53</v>
      </c>
      <c r="C38" s="18" t="s">
        <v>13</v>
      </c>
      <c r="D38" s="14">
        <v>10</v>
      </c>
      <c r="E38" s="14">
        <v>80000</v>
      </c>
      <c r="F38" s="14">
        <f>D38*E38</f>
        <v>800000</v>
      </c>
      <c r="G38" s="17" t="s">
        <v>28</v>
      </c>
    </row>
    <row r="39" spans="1:7" s="21" customFormat="1" ht="48.75" customHeight="1" x14ac:dyDescent="0.25">
      <c r="A39" s="49">
        <v>3</v>
      </c>
      <c r="B39" s="2" t="s">
        <v>107</v>
      </c>
      <c r="C39" s="20"/>
      <c r="D39" s="51"/>
      <c r="E39" s="51"/>
      <c r="F39" s="51">
        <f>SUM(F40:F41)</f>
        <v>9975000</v>
      </c>
      <c r="G39" s="62"/>
    </row>
    <row r="40" spans="1:7" ht="36.75" customHeight="1" x14ac:dyDescent="0.25">
      <c r="A40" s="15">
        <v>3.1</v>
      </c>
      <c r="B40" s="5" t="s">
        <v>25</v>
      </c>
      <c r="C40" s="18" t="s">
        <v>7</v>
      </c>
      <c r="D40" s="14">
        <f>95*2</f>
        <v>190</v>
      </c>
      <c r="E40" s="14">
        <v>17500</v>
      </c>
      <c r="F40" s="14">
        <f>+E40*D40</f>
        <v>3325000</v>
      </c>
      <c r="G40" s="14" t="s">
        <v>23</v>
      </c>
    </row>
    <row r="41" spans="1:7" ht="36.75" customHeight="1" x14ac:dyDescent="0.25">
      <c r="A41" s="15">
        <v>3.2</v>
      </c>
      <c r="B41" s="5" t="s">
        <v>109</v>
      </c>
      <c r="C41" s="18" t="s">
        <v>26</v>
      </c>
      <c r="D41" s="14">
        <f>95*2</f>
        <v>190</v>
      </c>
      <c r="E41" s="14">
        <v>35000</v>
      </c>
      <c r="F41" s="14">
        <f>+E41*D41</f>
        <v>6650000</v>
      </c>
      <c r="G41" s="14" t="s">
        <v>23</v>
      </c>
    </row>
    <row r="42" spans="1:7" s="21" customFormat="1" ht="58.5" customHeight="1" x14ac:dyDescent="0.25">
      <c r="A42" s="20">
        <v>4</v>
      </c>
      <c r="B42" s="4" t="s">
        <v>98</v>
      </c>
      <c r="C42" s="20"/>
      <c r="D42" s="51"/>
      <c r="E42" s="51"/>
      <c r="F42" s="57">
        <f>SUM(F43:F48)</f>
        <v>39525000</v>
      </c>
      <c r="G42" s="49"/>
    </row>
    <row r="43" spans="1:7" ht="32.25" customHeight="1" x14ac:dyDescent="0.25">
      <c r="A43" s="50">
        <v>4.0999999999999996</v>
      </c>
      <c r="B43" s="5" t="s">
        <v>54</v>
      </c>
      <c r="C43" s="18" t="s">
        <v>38</v>
      </c>
      <c r="D43" s="14">
        <v>1</v>
      </c>
      <c r="E43" s="14">
        <v>4000000</v>
      </c>
      <c r="F43" s="14">
        <f t="shared" ref="F43:F44" si="4">D43*E43</f>
        <v>4000000</v>
      </c>
      <c r="G43" s="14" t="s">
        <v>23</v>
      </c>
    </row>
    <row r="44" spans="1:7" ht="36" customHeight="1" x14ac:dyDescent="0.25">
      <c r="A44" s="50">
        <v>4.2</v>
      </c>
      <c r="B44" s="5" t="s">
        <v>81</v>
      </c>
      <c r="C44" s="31" t="s">
        <v>110</v>
      </c>
      <c r="D44" s="14">
        <v>105</v>
      </c>
      <c r="E44" s="14">
        <v>15000</v>
      </c>
      <c r="F44" s="32">
        <f t="shared" si="4"/>
        <v>1575000</v>
      </c>
      <c r="G44" s="17" t="s">
        <v>28</v>
      </c>
    </row>
    <row r="45" spans="1:7" ht="36.75" customHeight="1" x14ac:dyDescent="0.25">
      <c r="A45" s="50">
        <v>4.3</v>
      </c>
      <c r="B45" s="5" t="s">
        <v>55</v>
      </c>
      <c r="C45" s="18" t="s">
        <v>15</v>
      </c>
      <c r="D45" s="14">
        <v>95</v>
      </c>
      <c r="E45" s="14">
        <v>50000</v>
      </c>
      <c r="F45" s="14">
        <f>D45*E45</f>
        <v>4750000</v>
      </c>
      <c r="G45" s="14" t="s">
        <v>23</v>
      </c>
    </row>
    <row r="46" spans="1:7" ht="24.75" customHeight="1" x14ac:dyDescent="0.25">
      <c r="A46" s="50">
        <v>4.5</v>
      </c>
      <c r="B46" s="9" t="s">
        <v>29</v>
      </c>
      <c r="C46" s="12" t="s">
        <v>16</v>
      </c>
      <c r="D46" s="17">
        <v>2</v>
      </c>
      <c r="E46" s="33">
        <v>1600000</v>
      </c>
      <c r="F46" s="33">
        <f>D46*E46</f>
        <v>3200000</v>
      </c>
      <c r="G46" s="17" t="s">
        <v>30</v>
      </c>
    </row>
    <row r="47" spans="1:7" ht="39" customHeight="1" x14ac:dyDescent="0.25">
      <c r="A47" s="50">
        <v>4.5999999999999996</v>
      </c>
      <c r="B47" s="9" t="s">
        <v>97</v>
      </c>
      <c r="C47" s="12" t="s">
        <v>16</v>
      </c>
      <c r="D47" s="17">
        <v>60</v>
      </c>
      <c r="E47" s="33">
        <v>120000</v>
      </c>
      <c r="F47" s="33">
        <f>D47*E47</f>
        <v>7200000</v>
      </c>
      <c r="G47" s="18" t="s">
        <v>99</v>
      </c>
    </row>
    <row r="48" spans="1:7" ht="30" x14ac:dyDescent="0.25">
      <c r="A48" s="50">
        <v>4.7</v>
      </c>
      <c r="B48" s="9" t="s">
        <v>8</v>
      </c>
      <c r="C48" s="12"/>
      <c r="D48" s="17"/>
      <c r="E48" s="17"/>
      <c r="F48" s="33">
        <f>SUM(F49:F52)</f>
        <v>18800000</v>
      </c>
      <c r="G48" s="18" t="s">
        <v>14</v>
      </c>
    </row>
    <row r="49" spans="1:21" ht="25.5" customHeight="1" x14ac:dyDescent="0.25">
      <c r="A49" s="16" t="s">
        <v>93</v>
      </c>
      <c r="B49" s="1" t="s">
        <v>17</v>
      </c>
      <c r="C49" s="12" t="s">
        <v>9</v>
      </c>
      <c r="D49" s="12">
        <f>2*2</f>
        <v>4</v>
      </c>
      <c r="E49" s="34">
        <v>3000000</v>
      </c>
      <c r="F49" s="34">
        <f t="shared" ref="F49:F52" si="5">D49*E49</f>
        <v>12000000</v>
      </c>
      <c r="G49" s="18" t="s">
        <v>12</v>
      </c>
    </row>
    <row r="50" spans="1:21" ht="30" x14ac:dyDescent="0.25">
      <c r="A50" s="16" t="s">
        <v>94</v>
      </c>
      <c r="B50" s="1" t="s">
        <v>18</v>
      </c>
      <c r="C50" s="12" t="s">
        <v>19</v>
      </c>
      <c r="D50" s="12">
        <f>2*4</f>
        <v>8</v>
      </c>
      <c r="E50" s="34">
        <v>500000</v>
      </c>
      <c r="F50" s="34">
        <f t="shared" si="5"/>
        <v>4000000</v>
      </c>
      <c r="G50" s="18" t="s">
        <v>12</v>
      </c>
      <c r="J50" s="22"/>
      <c r="K50" s="22"/>
      <c r="L50" s="22"/>
      <c r="M50" s="22"/>
      <c r="N50" s="22"/>
      <c r="O50" s="22"/>
      <c r="P50" s="22"/>
      <c r="Q50" s="22"/>
      <c r="R50" s="22"/>
      <c r="S50" s="22"/>
      <c r="T50" s="22"/>
      <c r="U50" s="22"/>
    </row>
    <row r="51" spans="1:21" ht="46.5" customHeight="1" x14ac:dyDescent="0.25">
      <c r="A51" s="16" t="s">
        <v>95</v>
      </c>
      <c r="B51" s="1" t="s">
        <v>31</v>
      </c>
      <c r="C51" s="12" t="s">
        <v>13</v>
      </c>
      <c r="D51" s="12">
        <v>4</v>
      </c>
      <c r="E51" s="34">
        <v>400000</v>
      </c>
      <c r="F51" s="34">
        <f t="shared" si="5"/>
        <v>1600000</v>
      </c>
      <c r="G51" s="18" t="s">
        <v>32</v>
      </c>
      <c r="J51" s="22"/>
      <c r="K51" s="22"/>
      <c r="L51" s="75"/>
      <c r="M51" s="75"/>
      <c r="N51" s="76"/>
      <c r="O51" s="77"/>
      <c r="P51" s="78"/>
      <c r="Q51" s="22"/>
      <c r="R51" s="22"/>
      <c r="S51" s="22"/>
      <c r="T51" s="22"/>
      <c r="U51" s="22"/>
    </row>
    <row r="52" spans="1:21" ht="30" x14ac:dyDescent="0.25">
      <c r="A52" s="16" t="s">
        <v>96</v>
      </c>
      <c r="B52" s="1" t="s">
        <v>33</v>
      </c>
      <c r="C52" s="12" t="s">
        <v>13</v>
      </c>
      <c r="D52" s="12">
        <v>6</v>
      </c>
      <c r="E52" s="34">
        <v>200000</v>
      </c>
      <c r="F52" s="34">
        <f t="shared" si="5"/>
        <v>1200000</v>
      </c>
      <c r="G52" s="18" t="s">
        <v>14</v>
      </c>
    </row>
    <row r="53" spans="1:21" s="21" customFormat="1" ht="49.5" customHeight="1" x14ac:dyDescent="0.25">
      <c r="A53" s="20">
        <v>5</v>
      </c>
      <c r="B53" s="4" t="s">
        <v>56</v>
      </c>
      <c r="C53" s="20"/>
      <c r="D53" s="51"/>
      <c r="E53" s="51"/>
      <c r="F53" s="57">
        <f>SUM(F54:F59)</f>
        <v>37625000</v>
      </c>
      <c r="G53" s="49"/>
    </row>
    <row r="54" spans="1:21" ht="34.5" customHeight="1" x14ac:dyDescent="0.25">
      <c r="A54" s="50">
        <v>5.0999999999999996</v>
      </c>
      <c r="B54" s="5" t="s">
        <v>54</v>
      </c>
      <c r="C54" s="18" t="s">
        <v>80</v>
      </c>
      <c r="D54" s="14">
        <v>1</v>
      </c>
      <c r="E54" s="14">
        <v>4000000</v>
      </c>
      <c r="F54" s="14">
        <f t="shared" ref="F54:F55" si="6">D54*E54</f>
        <v>4000000</v>
      </c>
      <c r="G54" s="14" t="s">
        <v>57</v>
      </c>
    </row>
    <row r="55" spans="1:21" ht="33" customHeight="1" x14ac:dyDescent="0.25">
      <c r="A55" s="50">
        <v>5.2</v>
      </c>
      <c r="B55" s="5" t="s">
        <v>81</v>
      </c>
      <c r="C55" s="31" t="s">
        <v>110</v>
      </c>
      <c r="D55" s="14">
        <v>105</v>
      </c>
      <c r="E55" s="14">
        <v>15000</v>
      </c>
      <c r="F55" s="32">
        <f t="shared" si="6"/>
        <v>1575000</v>
      </c>
      <c r="G55" s="17" t="s">
        <v>28</v>
      </c>
    </row>
    <row r="56" spans="1:21" ht="37.5" customHeight="1" x14ac:dyDescent="0.25">
      <c r="A56" s="50">
        <v>5.3</v>
      </c>
      <c r="B56" s="5" t="s">
        <v>58</v>
      </c>
      <c r="C56" s="18" t="s">
        <v>15</v>
      </c>
      <c r="D56" s="14">
        <v>95</v>
      </c>
      <c r="E56" s="14">
        <v>30000</v>
      </c>
      <c r="F56" s="14">
        <f>D56*E56</f>
        <v>2850000</v>
      </c>
      <c r="G56" s="14" t="s">
        <v>57</v>
      </c>
    </row>
    <row r="57" spans="1:21" ht="29.25" customHeight="1" x14ac:dyDescent="0.25">
      <c r="A57" s="50">
        <v>5.4</v>
      </c>
      <c r="B57" s="9" t="s">
        <v>29</v>
      </c>
      <c r="C57" s="12" t="s">
        <v>16</v>
      </c>
      <c r="D57" s="17">
        <v>2</v>
      </c>
      <c r="E57" s="33">
        <v>1600000</v>
      </c>
      <c r="F57" s="33">
        <f>D57*E57</f>
        <v>3200000</v>
      </c>
      <c r="G57" s="17" t="s">
        <v>30</v>
      </c>
    </row>
    <row r="58" spans="1:21" ht="36" customHeight="1" x14ac:dyDescent="0.25">
      <c r="A58" s="50">
        <v>5.5</v>
      </c>
      <c r="B58" s="9" t="s">
        <v>97</v>
      </c>
      <c r="C58" s="12" t="s">
        <v>16</v>
      </c>
      <c r="D58" s="17">
        <v>60</v>
      </c>
      <c r="E58" s="33">
        <v>120000</v>
      </c>
      <c r="F58" s="33">
        <f>D58*E58</f>
        <v>7200000</v>
      </c>
      <c r="G58" s="18" t="s">
        <v>99</v>
      </c>
    </row>
    <row r="59" spans="1:21" ht="30" x14ac:dyDescent="0.25">
      <c r="A59" s="50">
        <v>5.6</v>
      </c>
      <c r="B59" s="9" t="s">
        <v>8</v>
      </c>
      <c r="C59" s="12"/>
      <c r="D59" s="17"/>
      <c r="E59" s="17"/>
      <c r="F59" s="33">
        <f>SUM(F60:F63)</f>
        <v>18800000</v>
      </c>
      <c r="G59" s="18" t="s">
        <v>14</v>
      </c>
    </row>
    <row r="60" spans="1:21" ht="24" customHeight="1" x14ac:dyDescent="0.25">
      <c r="A60" s="16" t="s">
        <v>100</v>
      </c>
      <c r="B60" s="1" t="s">
        <v>17</v>
      </c>
      <c r="C60" s="12" t="s">
        <v>9</v>
      </c>
      <c r="D60" s="12">
        <f>2*2</f>
        <v>4</v>
      </c>
      <c r="E60" s="34">
        <v>3000000</v>
      </c>
      <c r="F60" s="34">
        <f t="shared" ref="F60:F63" si="7">D60*E60</f>
        <v>12000000</v>
      </c>
      <c r="G60" s="18" t="s">
        <v>12</v>
      </c>
    </row>
    <row r="61" spans="1:21" ht="36.75" customHeight="1" x14ac:dyDescent="0.25">
      <c r="A61" s="16" t="s">
        <v>101</v>
      </c>
      <c r="B61" s="1" t="s">
        <v>18</v>
      </c>
      <c r="C61" s="12" t="s">
        <v>19</v>
      </c>
      <c r="D61" s="12">
        <f>2*4</f>
        <v>8</v>
      </c>
      <c r="E61" s="34">
        <v>500000</v>
      </c>
      <c r="F61" s="34">
        <f t="shared" si="7"/>
        <v>4000000</v>
      </c>
      <c r="G61" s="18" t="s">
        <v>12</v>
      </c>
    </row>
    <row r="62" spans="1:21" ht="30" x14ac:dyDescent="0.25">
      <c r="A62" s="16" t="s">
        <v>102</v>
      </c>
      <c r="B62" s="1" t="s">
        <v>31</v>
      </c>
      <c r="C62" s="12" t="s">
        <v>13</v>
      </c>
      <c r="D62" s="12">
        <v>4</v>
      </c>
      <c r="E62" s="34">
        <v>400000</v>
      </c>
      <c r="F62" s="34">
        <f t="shared" si="7"/>
        <v>1600000</v>
      </c>
      <c r="G62" s="18" t="s">
        <v>14</v>
      </c>
    </row>
    <row r="63" spans="1:21" ht="30" x14ac:dyDescent="0.25">
      <c r="A63" s="16" t="s">
        <v>103</v>
      </c>
      <c r="B63" s="1" t="s">
        <v>33</v>
      </c>
      <c r="C63" s="12" t="s">
        <v>13</v>
      </c>
      <c r="D63" s="12">
        <v>6</v>
      </c>
      <c r="E63" s="34">
        <v>200000</v>
      </c>
      <c r="F63" s="34">
        <f t="shared" si="7"/>
        <v>1200000</v>
      </c>
      <c r="G63" s="18" t="s">
        <v>14</v>
      </c>
    </row>
    <row r="64" spans="1:21" s="21" customFormat="1" ht="28.5" customHeight="1" x14ac:dyDescent="0.25">
      <c r="A64" s="49">
        <v>6</v>
      </c>
      <c r="B64" s="63" t="s">
        <v>59</v>
      </c>
      <c r="C64" s="64"/>
      <c r="D64" s="65"/>
      <c r="E64" s="65"/>
      <c r="F64" s="65">
        <f>SUM(F65:F69)</f>
        <v>256000000</v>
      </c>
      <c r="G64" s="51" t="s">
        <v>60</v>
      </c>
    </row>
    <row r="65" spans="1:15" ht="28.5" customHeight="1" x14ac:dyDescent="0.25">
      <c r="A65" s="52">
        <v>6.1</v>
      </c>
      <c r="B65" s="61" t="s">
        <v>61</v>
      </c>
      <c r="C65" s="18" t="s">
        <v>62</v>
      </c>
      <c r="D65" s="18">
        <v>60</v>
      </c>
      <c r="E65" s="14">
        <v>700000</v>
      </c>
      <c r="F65" s="14">
        <f>D65*E65</f>
        <v>42000000</v>
      </c>
      <c r="G65" s="53"/>
      <c r="J65" s="22"/>
      <c r="K65" s="22"/>
      <c r="L65" s="22"/>
      <c r="M65" s="22"/>
      <c r="N65" s="22"/>
      <c r="O65" s="22"/>
    </row>
    <row r="66" spans="1:15" ht="41.25" customHeight="1" x14ac:dyDescent="0.25">
      <c r="A66" s="52">
        <v>6.2</v>
      </c>
      <c r="B66" s="61" t="s">
        <v>63</v>
      </c>
      <c r="C66" s="18" t="s">
        <v>64</v>
      </c>
      <c r="D66" s="18">
        <v>10</v>
      </c>
      <c r="E66" s="14">
        <v>4300000</v>
      </c>
      <c r="F66" s="14">
        <f t="shared" ref="F66:F69" si="8">D66*E66</f>
        <v>43000000</v>
      </c>
      <c r="G66" s="53"/>
      <c r="J66" s="22"/>
      <c r="K66" s="79"/>
      <c r="L66" s="22"/>
      <c r="M66" s="79"/>
      <c r="N66" s="22"/>
      <c r="O66" s="22"/>
    </row>
    <row r="67" spans="1:15" ht="42.75" customHeight="1" x14ac:dyDescent="0.25">
      <c r="A67" s="52">
        <v>6.3</v>
      </c>
      <c r="B67" s="61" t="s">
        <v>65</v>
      </c>
      <c r="C67" s="18" t="s">
        <v>62</v>
      </c>
      <c r="D67" s="18">
        <v>30</v>
      </c>
      <c r="E67" s="14">
        <v>1500000</v>
      </c>
      <c r="F67" s="14">
        <f t="shared" si="8"/>
        <v>45000000</v>
      </c>
      <c r="G67" s="53"/>
      <c r="I67" s="22"/>
      <c r="J67" s="22"/>
      <c r="K67" s="80"/>
      <c r="L67" s="22"/>
      <c r="M67" s="80"/>
      <c r="N67" s="22"/>
      <c r="O67" s="22"/>
    </row>
    <row r="68" spans="1:15" ht="45" customHeight="1" x14ac:dyDescent="0.25">
      <c r="A68" s="52">
        <v>6.4</v>
      </c>
      <c r="B68" s="61" t="s">
        <v>66</v>
      </c>
      <c r="C68" s="18" t="s">
        <v>67</v>
      </c>
      <c r="D68" s="18">
        <v>30</v>
      </c>
      <c r="E68" s="14">
        <v>3000000</v>
      </c>
      <c r="F68" s="14">
        <f t="shared" si="8"/>
        <v>90000000</v>
      </c>
      <c r="G68" s="53"/>
      <c r="I68" s="22"/>
      <c r="J68" s="82"/>
      <c r="K68" s="80"/>
      <c r="L68" s="22"/>
      <c r="M68" s="80"/>
      <c r="N68" s="22"/>
      <c r="O68" s="22"/>
    </row>
    <row r="69" spans="1:15" ht="26.25" customHeight="1" x14ac:dyDescent="0.25">
      <c r="A69" s="52">
        <v>6.5</v>
      </c>
      <c r="B69" s="61" t="s">
        <v>68</v>
      </c>
      <c r="C69" s="18" t="s">
        <v>69</v>
      </c>
      <c r="D69" s="18">
        <v>600</v>
      </c>
      <c r="E69" s="14">
        <v>60000</v>
      </c>
      <c r="F69" s="14">
        <f t="shared" si="8"/>
        <v>36000000</v>
      </c>
      <c r="G69" s="53"/>
      <c r="I69" s="22"/>
      <c r="J69" s="81"/>
      <c r="K69" s="81"/>
      <c r="L69" s="22"/>
      <c r="M69" s="81"/>
      <c r="N69" s="22"/>
      <c r="O69" s="22"/>
    </row>
    <row r="70" spans="1:15" s="21" customFormat="1" ht="26.25" customHeight="1" x14ac:dyDescent="0.25">
      <c r="A70" s="49" t="s">
        <v>45</v>
      </c>
      <c r="B70" s="4" t="s">
        <v>90</v>
      </c>
      <c r="C70" s="20"/>
      <c r="D70" s="51"/>
      <c r="E70" s="66"/>
      <c r="F70" s="67">
        <f>SUM(F71:F72)</f>
        <v>31000000</v>
      </c>
      <c r="G70" s="51" t="s">
        <v>52</v>
      </c>
      <c r="I70" s="39"/>
      <c r="J70" s="81"/>
      <c r="K70" s="80"/>
      <c r="L70" s="39"/>
      <c r="M70" s="80"/>
      <c r="N70" s="39"/>
      <c r="O70" s="39"/>
    </row>
    <row r="71" spans="1:15" ht="40.5" customHeight="1" x14ac:dyDescent="0.25">
      <c r="A71" s="15">
        <v>1</v>
      </c>
      <c r="B71" s="5" t="s">
        <v>92</v>
      </c>
      <c r="C71" s="18"/>
      <c r="D71" s="14"/>
      <c r="E71" s="60">
        <v>5000000</v>
      </c>
      <c r="F71" s="60">
        <f>E71</f>
        <v>5000000</v>
      </c>
      <c r="G71" s="14"/>
      <c r="I71" s="22"/>
      <c r="J71" s="81"/>
      <c r="K71" s="80"/>
      <c r="L71" s="22"/>
      <c r="M71" s="80"/>
      <c r="N71" s="22"/>
      <c r="O71" s="22"/>
    </row>
    <row r="72" spans="1:15" ht="32.25" customHeight="1" x14ac:dyDescent="0.25">
      <c r="A72" s="18">
        <v>2</v>
      </c>
      <c r="B72" s="5" t="s">
        <v>104</v>
      </c>
      <c r="C72" s="18"/>
      <c r="D72" s="14"/>
      <c r="E72" s="59">
        <v>26000000</v>
      </c>
      <c r="F72" s="60">
        <f>E72</f>
        <v>26000000</v>
      </c>
      <c r="G72" s="14"/>
      <c r="I72" s="22"/>
      <c r="J72" s="81"/>
      <c r="K72" s="79"/>
      <c r="L72" s="22"/>
      <c r="M72" s="79"/>
      <c r="N72" s="22"/>
      <c r="O72" s="22"/>
    </row>
    <row r="73" spans="1:15" s="21" customFormat="1" ht="36.75" customHeight="1" x14ac:dyDescent="0.25">
      <c r="A73" s="68"/>
      <c r="B73" s="69" t="s">
        <v>91</v>
      </c>
      <c r="C73" s="68"/>
      <c r="D73" s="70"/>
      <c r="E73" s="71"/>
      <c r="F73" s="72">
        <f>F4+F6+F33+F70</f>
        <v>699633600</v>
      </c>
      <c r="G73" s="73"/>
      <c r="I73" s="39"/>
      <c r="J73" s="81"/>
      <c r="K73" s="80"/>
      <c r="L73" s="39"/>
      <c r="M73" s="80"/>
      <c r="N73" s="39"/>
      <c r="O73" s="39"/>
    </row>
    <row r="74" spans="1:15" ht="18.75" x14ac:dyDescent="0.25">
      <c r="A74" s="22"/>
      <c r="B74" s="10"/>
      <c r="C74" s="22"/>
      <c r="D74" s="22"/>
      <c r="E74" s="22"/>
      <c r="F74" s="22"/>
      <c r="G74" s="22"/>
      <c r="I74" s="22"/>
      <c r="J74" s="81"/>
      <c r="K74" s="80"/>
      <c r="L74" s="22"/>
      <c r="M74" s="80"/>
      <c r="N74" s="22"/>
      <c r="O74" s="22"/>
    </row>
    <row r="75" spans="1:15" ht="18.75" x14ac:dyDescent="0.25">
      <c r="A75" s="22"/>
      <c r="B75" s="10"/>
      <c r="C75" s="22"/>
      <c r="D75" s="22"/>
      <c r="E75" s="22"/>
      <c r="F75" s="22"/>
      <c r="G75" s="22"/>
      <c r="I75" s="22"/>
      <c r="J75" s="81"/>
      <c r="K75" s="81"/>
      <c r="L75" s="22"/>
      <c r="M75" s="22"/>
      <c r="N75" s="22"/>
      <c r="O75" s="22"/>
    </row>
    <row r="76" spans="1:15" ht="18.75" x14ac:dyDescent="0.25">
      <c r="A76" s="22"/>
      <c r="B76" s="10"/>
      <c r="C76" s="22"/>
      <c r="D76" s="22"/>
      <c r="E76" s="22"/>
      <c r="F76" s="83"/>
      <c r="G76" s="22"/>
      <c r="I76" s="22"/>
      <c r="J76" s="81"/>
      <c r="K76" s="81"/>
      <c r="L76" s="22"/>
      <c r="M76" s="22"/>
      <c r="N76" s="22"/>
      <c r="O76" s="22"/>
    </row>
    <row r="77" spans="1:15" ht="18.75" x14ac:dyDescent="0.25">
      <c r="A77" s="22"/>
      <c r="B77" s="10"/>
      <c r="C77" s="22"/>
      <c r="D77" s="22"/>
      <c r="E77" s="22"/>
      <c r="F77" s="22"/>
      <c r="G77" s="22"/>
      <c r="I77" s="22"/>
      <c r="J77" s="81"/>
      <c r="K77" s="81"/>
      <c r="L77" s="22"/>
      <c r="M77" s="22"/>
      <c r="N77" s="22"/>
      <c r="O77" s="22"/>
    </row>
    <row r="78" spans="1:15" ht="18.75" x14ac:dyDescent="0.25">
      <c r="A78" s="22"/>
      <c r="B78" s="10"/>
      <c r="C78" s="22"/>
      <c r="D78" s="22"/>
      <c r="E78" s="22"/>
      <c r="F78" s="22"/>
      <c r="G78" s="22"/>
      <c r="I78" s="22"/>
      <c r="J78" s="81"/>
      <c r="K78" s="81"/>
      <c r="L78" s="22"/>
      <c r="M78" s="22"/>
      <c r="N78" s="22"/>
      <c r="O78" s="22"/>
    </row>
    <row r="79" spans="1:15" ht="18.75" x14ac:dyDescent="0.25">
      <c r="A79" s="22"/>
      <c r="B79" s="10"/>
      <c r="C79" s="22"/>
      <c r="D79" s="22"/>
      <c r="E79" s="22"/>
      <c r="F79" s="22"/>
      <c r="G79" s="22"/>
      <c r="I79" s="22"/>
      <c r="J79" s="81"/>
      <c r="K79" s="81"/>
      <c r="L79" s="22"/>
      <c r="M79" s="22"/>
      <c r="N79" s="22"/>
      <c r="O79" s="22"/>
    </row>
    <row r="80" spans="1:15" ht="18.75" x14ac:dyDescent="0.25">
      <c r="A80" s="22"/>
      <c r="B80" s="10"/>
      <c r="C80" s="22"/>
      <c r="D80" s="22"/>
      <c r="E80" s="22"/>
      <c r="F80" s="22"/>
      <c r="G80" s="22"/>
      <c r="I80" s="22"/>
      <c r="J80" s="81"/>
      <c r="K80" s="81"/>
      <c r="L80" s="22"/>
      <c r="M80" s="22"/>
      <c r="N80" s="22"/>
      <c r="O80" s="22"/>
    </row>
    <row r="81" spans="1:15" ht="18.75" x14ac:dyDescent="0.25">
      <c r="A81" s="22"/>
      <c r="B81" s="10"/>
      <c r="C81" s="22"/>
      <c r="D81" s="22"/>
      <c r="E81" s="22"/>
      <c r="F81" s="22"/>
      <c r="G81" s="22"/>
      <c r="I81" s="22"/>
      <c r="J81" s="81"/>
      <c r="K81" s="81"/>
      <c r="L81" s="22"/>
      <c r="M81" s="22"/>
      <c r="N81" s="22"/>
      <c r="O81" s="22"/>
    </row>
    <row r="82" spans="1:15" ht="18.75" x14ac:dyDescent="0.25">
      <c r="A82" s="22"/>
      <c r="B82" s="10"/>
      <c r="C82" s="22"/>
      <c r="D82" s="22"/>
      <c r="E82" s="22"/>
      <c r="F82" s="22"/>
      <c r="G82" s="22"/>
      <c r="I82" s="22"/>
      <c r="J82" s="81"/>
      <c r="K82" s="81"/>
      <c r="L82" s="22"/>
      <c r="M82" s="22"/>
      <c r="N82" s="22"/>
      <c r="O82" s="22"/>
    </row>
    <row r="83" spans="1:15" ht="18.75" x14ac:dyDescent="0.25">
      <c r="A83" s="22"/>
      <c r="B83" s="10"/>
      <c r="C83" s="22"/>
      <c r="D83" s="22"/>
      <c r="E83" s="22"/>
      <c r="F83" s="22"/>
      <c r="G83" s="22"/>
      <c r="I83" s="22"/>
      <c r="J83" s="81"/>
      <c r="K83" s="81"/>
      <c r="L83" s="22"/>
      <c r="M83" s="22"/>
      <c r="N83" s="22"/>
      <c r="O83" s="22"/>
    </row>
    <row r="84" spans="1:15" ht="18.75" x14ac:dyDescent="0.25">
      <c r="A84" s="22"/>
      <c r="B84" s="10"/>
      <c r="C84" s="22"/>
      <c r="D84" s="22"/>
      <c r="E84" s="22"/>
      <c r="F84" s="22"/>
      <c r="G84" s="22"/>
      <c r="I84" s="22"/>
      <c r="J84" s="81"/>
      <c r="K84" s="81"/>
      <c r="L84" s="22"/>
      <c r="M84" s="22"/>
      <c r="N84" s="22"/>
      <c r="O84" s="22"/>
    </row>
    <row r="85" spans="1:15" ht="18.75" x14ac:dyDescent="0.25">
      <c r="A85" s="22"/>
      <c r="B85" s="10"/>
      <c r="C85" s="22"/>
      <c r="D85" s="22"/>
      <c r="E85" s="22"/>
      <c r="F85" s="22"/>
      <c r="G85" s="22"/>
      <c r="I85" s="22"/>
      <c r="J85" s="81"/>
      <c r="K85" s="81"/>
      <c r="L85" s="22"/>
      <c r="M85" s="22"/>
      <c r="N85" s="22"/>
      <c r="O85" s="22"/>
    </row>
    <row r="86" spans="1:15" ht="18.75" x14ac:dyDescent="0.25">
      <c r="A86" s="22"/>
      <c r="B86" s="10"/>
      <c r="C86" s="22"/>
      <c r="D86" s="22"/>
      <c r="E86" s="22"/>
      <c r="F86" s="22"/>
      <c r="G86" s="22"/>
      <c r="I86" s="22"/>
      <c r="J86" s="81"/>
      <c r="K86" s="81"/>
      <c r="L86" s="22"/>
      <c r="M86" s="22"/>
      <c r="N86" s="22"/>
      <c r="O86" s="22"/>
    </row>
    <row r="87" spans="1:15" ht="18.75" x14ac:dyDescent="0.25">
      <c r="A87" s="22"/>
      <c r="B87" s="10"/>
      <c r="C87" s="22"/>
      <c r="D87" s="22"/>
      <c r="E87" s="22"/>
      <c r="F87" s="22"/>
      <c r="G87" s="22"/>
      <c r="I87" s="22"/>
      <c r="J87" s="81"/>
      <c r="K87" s="81"/>
      <c r="L87" s="22"/>
      <c r="M87" s="22"/>
      <c r="N87" s="22"/>
      <c r="O87" s="22"/>
    </row>
    <row r="88" spans="1:15" ht="18.75" x14ac:dyDescent="0.25">
      <c r="A88" s="22"/>
      <c r="B88" s="10"/>
      <c r="C88" s="22"/>
      <c r="D88" s="22"/>
      <c r="E88" s="22"/>
      <c r="F88" s="22"/>
      <c r="G88" s="22"/>
      <c r="I88" s="22"/>
      <c r="J88" s="81"/>
      <c r="K88" s="81"/>
      <c r="L88" s="22"/>
      <c r="M88" s="22"/>
      <c r="N88" s="22"/>
      <c r="O88" s="22"/>
    </row>
    <row r="89" spans="1:15" ht="18.75" x14ac:dyDescent="0.25">
      <c r="I89" s="22"/>
      <c r="J89" s="81"/>
      <c r="K89" s="81"/>
      <c r="L89" s="22"/>
      <c r="M89" s="22"/>
      <c r="N89" s="22"/>
      <c r="O89" s="22"/>
    </row>
    <row r="90" spans="1:15" ht="18.75" x14ac:dyDescent="0.25">
      <c r="I90" s="22"/>
      <c r="J90" s="81"/>
      <c r="K90" s="81"/>
      <c r="L90" s="22"/>
      <c r="M90" s="22"/>
      <c r="N90" s="22"/>
      <c r="O90" s="22"/>
    </row>
    <row r="91" spans="1:15" ht="18.75" x14ac:dyDescent="0.25">
      <c r="I91" s="22"/>
      <c r="J91" s="81"/>
      <c r="K91" s="81"/>
      <c r="L91" s="22"/>
      <c r="M91" s="22"/>
      <c r="N91" s="22"/>
      <c r="O91" s="22"/>
    </row>
    <row r="92" spans="1:15" ht="18.75" x14ac:dyDescent="0.25">
      <c r="I92" s="22"/>
      <c r="J92" s="81"/>
      <c r="K92" s="81"/>
      <c r="L92" s="22"/>
      <c r="M92" s="22"/>
      <c r="N92" s="22"/>
      <c r="O92" s="22"/>
    </row>
    <row r="93" spans="1:15" ht="18.75" x14ac:dyDescent="0.25">
      <c r="I93" s="22"/>
      <c r="J93" s="81"/>
      <c r="K93" s="81"/>
      <c r="L93" s="22"/>
      <c r="M93" s="22"/>
      <c r="N93" s="22"/>
      <c r="O93" s="22"/>
    </row>
    <row r="94" spans="1:15" ht="18.75" x14ac:dyDescent="0.25">
      <c r="I94" s="22"/>
      <c r="J94" s="81"/>
      <c r="K94" s="81"/>
      <c r="L94" s="22"/>
      <c r="M94" s="22"/>
      <c r="N94" s="22"/>
      <c r="O94" s="22"/>
    </row>
    <row r="95" spans="1:15" ht="18.75" x14ac:dyDescent="0.25">
      <c r="I95" s="22"/>
      <c r="J95" s="81"/>
      <c r="K95" s="81"/>
      <c r="L95" s="22"/>
      <c r="M95" s="22"/>
      <c r="N95" s="22"/>
      <c r="O95" s="22"/>
    </row>
    <row r="96" spans="1:15" ht="18.75" x14ac:dyDescent="0.25">
      <c r="I96" s="22"/>
      <c r="J96" s="81"/>
      <c r="K96" s="81"/>
      <c r="L96" s="22"/>
      <c r="M96" s="22"/>
      <c r="N96" s="22"/>
      <c r="O96" s="22"/>
    </row>
    <row r="97" spans="9:15" ht="18.75" x14ac:dyDescent="0.25">
      <c r="I97" s="22"/>
      <c r="J97" s="81"/>
      <c r="K97" s="81"/>
      <c r="L97" s="22"/>
      <c r="M97" s="22"/>
      <c r="N97" s="22"/>
      <c r="O97" s="22"/>
    </row>
    <row r="98" spans="9:15" ht="18.75" x14ac:dyDescent="0.25">
      <c r="I98" s="22"/>
      <c r="J98" s="81"/>
      <c r="K98" s="81"/>
      <c r="L98" s="22"/>
      <c r="M98" s="22"/>
      <c r="N98" s="22"/>
      <c r="O98" s="22"/>
    </row>
    <row r="99" spans="9:15" ht="18.75" x14ac:dyDescent="0.25">
      <c r="I99" s="22"/>
      <c r="J99" s="81"/>
      <c r="K99" s="81"/>
      <c r="L99" s="22"/>
      <c r="M99" s="22"/>
      <c r="N99" s="22"/>
      <c r="O99" s="22"/>
    </row>
    <row r="100" spans="9:15" ht="18.75" x14ac:dyDescent="0.25">
      <c r="I100" s="22"/>
      <c r="J100" s="81"/>
      <c r="K100" s="81"/>
      <c r="L100" s="22"/>
      <c r="M100" s="22"/>
      <c r="N100" s="22"/>
      <c r="O100" s="22"/>
    </row>
    <row r="101" spans="9:15" ht="18.75" x14ac:dyDescent="0.25">
      <c r="I101" s="22"/>
      <c r="J101" s="81"/>
      <c r="K101" s="81"/>
      <c r="L101" s="22"/>
      <c r="M101" s="22"/>
      <c r="N101" s="22"/>
      <c r="O101" s="22"/>
    </row>
    <row r="102" spans="9:15" ht="18.75" x14ac:dyDescent="0.25">
      <c r="I102" s="22"/>
      <c r="J102" s="81"/>
      <c r="K102" s="81"/>
      <c r="L102" s="22"/>
      <c r="M102" s="22"/>
      <c r="N102" s="22"/>
      <c r="O102" s="22"/>
    </row>
    <row r="103" spans="9:15" ht="18.75" x14ac:dyDescent="0.25">
      <c r="I103" s="22"/>
      <c r="J103" s="81"/>
      <c r="K103" s="81"/>
      <c r="L103" s="22"/>
      <c r="M103" s="22"/>
      <c r="N103" s="22"/>
      <c r="O103" s="22"/>
    </row>
    <row r="104" spans="9:15" ht="18.75" x14ac:dyDescent="0.25">
      <c r="I104" s="22"/>
      <c r="J104" s="81"/>
      <c r="K104" s="81"/>
      <c r="L104" s="22"/>
      <c r="M104" s="22"/>
      <c r="N104" s="22"/>
      <c r="O104" s="22"/>
    </row>
    <row r="105" spans="9:15" ht="18.75" x14ac:dyDescent="0.25">
      <c r="I105" s="22"/>
      <c r="J105" s="81"/>
      <c r="K105" s="81"/>
      <c r="L105" s="22"/>
      <c r="M105" s="22"/>
      <c r="N105" s="22"/>
      <c r="O105" s="22"/>
    </row>
    <row r="106" spans="9:15" ht="18.75" x14ac:dyDescent="0.25">
      <c r="I106" s="22"/>
      <c r="J106" s="22"/>
      <c r="K106" s="81"/>
      <c r="L106" s="22"/>
      <c r="M106" s="22"/>
      <c r="N106" s="22"/>
      <c r="O106" s="22"/>
    </row>
    <row r="107" spans="9:15" ht="18.75" x14ac:dyDescent="0.25">
      <c r="I107" s="22"/>
      <c r="J107" s="22"/>
      <c r="K107" s="81"/>
      <c r="L107" s="22"/>
      <c r="M107" s="22"/>
      <c r="N107" s="22"/>
      <c r="O107" s="22"/>
    </row>
    <row r="108" spans="9:15" ht="18.75" x14ac:dyDescent="0.25">
      <c r="I108" s="22"/>
      <c r="J108" s="22"/>
      <c r="K108" s="81"/>
      <c r="L108" s="22"/>
      <c r="M108" s="22"/>
      <c r="N108" s="22"/>
      <c r="O108" s="22"/>
    </row>
    <row r="109" spans="9:15" ht="18.75" x14ac:dyDescent="0.25">
      <c r="I109" s="22"/>
      <c r="J109" s="22"/>
      <c r="K109" s="81"/>
      <c r="L109" s="22"/>
      <c r="M109" s="22"/>
      <c r="N109" s="22"/>
      <c r="O109" s="22"/>
    </row>
    <row r="110" spans="9:15" ht="18.75" x14ac:dyDescent="0.25">
      <c r="I110" s="22"/>
      <c r="J110" s="22"/>
      <c r="K110" s="81"/>
      <c r="L110" s="22"/>
      <c r="M110" s="22"/>
      <c r="N110" s="22"/>
      <c r="O110" s="22"/>
    </row>
    <row r="111" spans="9:15" ht="18.75" x14ac:dyDescent="0.25">
      <c r="I111" s="22"/>
      <c r="J111" s="22"/>
      <c r="K111" s="81"/>
      <c r="L111" s="22"/>
      <c r="M111" s="22"/>
      <c r="N111" s="22"/>
      <c r="O111" s="22"/>
    </row>
    <row r="112" spans="9:15" ht="18.75" x14ac:dyDescent="0.25">
      <c r="I112" s="22"/>
      <c r="J112" s="22"/>
      <c r="K112" s="81"/>
      <c r="L112" s="22"/>
      <c r="M112" s="22"/>
      <c r="N112" s="22"/>
      <c r="O112" s="22"/>
    </row>
    <row r="113" spans="1:15" x14ac:dyDescent="0.25">
      <c r="I113" s="22"/>
      <c r="J113" s="22"/>
      <c r="K113" s="22"/>
      <c r="L113" s="22"/>
      <c r="M113" s="22"/>
      <c r="N113" s="22"/>
      <c r="O113" s="22"/>
    </row>
    <row r="114" spans="1:15" x14ac:dyDescent="0.25">
      <c r="I114" s="22"/>
      <c r="J114" s="22"/>
      <c r="K114" s="22"/>
      <c r="L114" s="22"/>
      <c r="M114" s="22"/>
      <c r="N114" s="22"/>
      <c r="O114" s="22"/>
    </row>
    <row r="115" spans="1:15" x14ac:dyDescent="0.25">
      <c r="I115" s="22"/>
      <c r="J115" s="22"/>
      <c r="K115" s="22"/>
      <c r="L115" s="22"/>
      <c r="M115" s="22"/>
      <c r="N115" s="22"/>
      <c r="O115" s="22"/>
    </row>
    <row r="116" spans="1:15" x14ac:dyDescent="0.25">
      <c r="I116" s="22"/>
      <c r="J116" s="22"/>
      <c r="K116" s="22"/>
      <c r="L116" s="22"/>
      <c r="M116" s="22"/>
      <c r="N116" s="22"/>
      <c r="O116" s="22"/>
    </row>
    <row r="117" spans="1:15" x14ac:dyDescent="0.25">
      <c r="I117" s="22"/>
      <c r="J117" s="22"/>
      <c r="K117" s="22"/>
      <c r="L117" s="22"/>
      <c r="M117" s="22"/>
      <c r="N117" s="22"/>
      <c r="O117" s="22"/>
    </row>
    <row r="118" spans="1:15" x14ac:dyDescent="0.25">
      <c r="I118" s="22"/>
      <c r="J118" s="22"/>
      <c r="K118" s="22"/>
      <c r="L118" s="22"/>
      <c r="M118" s="22"/>
      <c r="N118" s="22"/>
      <c r="O118" s="22"/>
    </row>
    <row r="119" spans="1:15" x14ac:dyDescent="0.25">
      <c r="I119" s="22"/>
      <c r="J119" s="22"/>
      <c r="K119" s="22"/>
      <c r="L119" s="22"/>
      <c r="M119" s="22"/>
      <c r="N119" s="22"/>
      <c r="O119" s="22"/>
    </row>
    <row r="120" spans="1:15" x14ac:dyDescent="0.25">
      <c r="I120" s="22"/>
      <c r="J120" s="22"/>
      <c r="K120" s="22"/>
      <c r="L120" s="22"/>
      <c r="M120" s="22"/>
      <c r="N120" s="22"/>
      <c r="O120" s="22"/>
    </row>
    <row r="121" spans="1:15" x14ac:dyDescent="0.25">
      <c r="I121" s="22"/>
      <c r="J121" s="22"/>
      <c r="K121" s="22"/>
      <c r="L121" s="22"/>
      <c r="M121" s="22"/>
      <c r="N121" s="22"/>
      <c r="O121" s="22"/>
    </row>
    <row r="122" spans="1:15" x14ac:dyDescent="0.25">
      <c r="I122" s="22"/>
      <c r="J122" s="22"/>
      <c r="K122" s="22"/>
      <c r="L122" s="22"/>
      <c r="M122" s="22"/>
      <c r="N122" s="22"/>
      <c r="O122" s="22"/>
    </row>
    <row r="123" spans="1:15" x14ac:dyDescent="0.25">
      <c r="I123" s="22"/>
      <c r="J123" s="22"/>
      <c r="K123" s="22"/>
      <c r="L123" s="22"/>
      <c r="M123" s="22"/>
      <c r="N123" s="22"/>
      <c r="O123" s="22"/>
    </row>
    <row r="124" spans="1:15" x14ac:dyDescent="0.25">
      <c r="I124" s="22"/>
      <c r="J124" s="22"/>
      <c r="K124" s="22"/>
      <c r="L124" s="22"/>
      <c r="M124" s="22"/>
      <c r="N124" s="22"/>
      <c r="O124" s="22"/>
    </row>
    <row r="125" spans="1:15" x14ac:dyDescent="0.25">
      <c r="I125" s="22"/>
      <c r="J125" s="22"/>
      <c r="K125" s="22"/>
      <c r="L125" s="22"/>
      <c r="M125" s="22"/>
      <c r="N125" s="22"/>
      <c r="O125" s="22"/>
    </row>
    <row r="126" spans="1:15" x14ac:dyDescent="0.25">
      <c r="I126" s="22"/>
      <c r="J126" s="22"/>
      <c r="K126" s="22"/>
      <c r="L126" s="22"/>
      <c r="M126" s="22"/>
      <c r="N126" s="22"/>
      <c r="O126" s="22"/>
    </row>
    <row r="127" spans="1:15" s="22" customFormat="1" x14ac:dyDescent="0.25">
      <c r="A127" s="23"/>
      <c r="B127" s="11"/>
      <c r="C127" s="23"/>
      <c r="D127" s="23"/>
      <c r="E127" s="23"/>
      <c r="F127" s="23"/>
      <c r="G127" s="23"/>
    </row>
    <row r="128" spans="1:15" s="22" customFormat="1" x14ac:dyDescent="0.25">
      <c r="A128" s="23"/>
      <c r="B128" s="11"/>
      <c r="C128" s="23"/>
      <c r="D128" s="23"/>
      <c r="E128" s="23"/>
      <c r="F128" s="23"/>
      <c r="G128" s="23"/>
    </row>
    <row r="129" spans="1:7" s="22" customFormat="1" x14ac:dyDescent="0.25">
      <c r="A129" s="23"/>
      <c r="B129" s="11"/>
      <c r="C129" s="23"/>
      <c r="D129" s="23"/>
      <c r="E129" s="23"/>
      <c r="F129" s="23"/>
      <c r="G129" s="23"/>
    </row>
    <row r="130" spans="1:7" s="22" customFormat="1" x14ac:dyDescent="0.25">
      <c r="A130" s="23"/>
      <c r="B130" s="11"/>
      <c r="C130" s="23"/>
      <c r="D130" s="23"/>
      <c r="E130" s="23"/>
      <c r="F130" s="23"/>
      <c r="G130" s="23"/>
    </row>
    <row r="131" spans="1:7" s="22" customFormat="1" x14ac:dyDescent="0.25">
      <c r="A131" s="23"/>
      <c r="B131" s="11"/>
      <c r="C131" s="23"/>
      <c r="D131" s="23"/>
      <c r="E131" s="23"/>
      <c r="F131" s="23"/>
      <c r="G131" s="23"/>
    </row>
    <row r="132" spans="1:7" s="22" customFormat="1" x14ac:dyDescent="0.25">
      <c r="A132" s="23"/>
      <c r="B132" s="11"/>
      <c r="C132" s="23"/>
      <c r="D132" s="23"/>
      <c r="E132" s="23"/>
      <c r="F132" s="23"/>
      <c r="G132" s="23"/>
    </row>
    <row r="133" spans="1:7" s="22" customFormat="1" x14ac:dyDescent="0.25">
      <c r="A133" s="23"/>
      <c r="B133" s="11"/>
      <c r="C133" s="23"/>
      <c r="D133" s="23"/>
      <c r="E133" s="23"/>
      <c r="F133" s="23"/>
      <c r="G133" s="23"/>
    </row>
    <row r="134" spans="1:7" s="22" customFormat="1" x14ac:dyDescent="0.25">
      <c r="A134" s="23"/>
      <c r="B134" s="11"/>
      <c r="C134" s="23"/>
      <c r="D134" s="23"/>
      <c r="E134" s="23"/>
      <c r="F134" s="23"/>
      <c r="G134" s="23"/>
    </row>
    <row r="135" spans="1:7" s="22" customFormat="1" x14ac:dyDescent="0.25">
      <c r="A135" s="23"/>
      <c r="B135" s="11"/>
      <c r="C135" s="23"/>
      <c r="D135" s="23"/>
      <c r="E135" s="23"/>
      <c r="F135" s="23"/>
      <c r="G135" s="23"/>
    </row>
    <row r="136" spans="1:7" s="22" customFormat="1" x14ac:dyDescent="0.25">
      <c r="A136" s="23"/>
      <c r="B136" s="11"/>
      <c r="C136" s="23"/>
      <c r="D136" s="23"/>
      <c r="E136" s="23"/>
      <c r="F136" s="23"/>
      <c r="G136" s="23"/>
    </row>
    <row r="137" spans="1:7" s="22" customFormat="1" x14ac:dyDescent="0.25">
      <c r="A137" s="23"/>
      <c r="B137" s="11"/>
      <c r="C137" s="23"/>
      <c r="D137" s="23"/>
      <c r="E137" s="23"/>
      <c r="F137" s="23"/>
      <c r="G137" s="23"/>
    </row>
    <row r="138" spans="1:7" s="22" customFormat="1" x14ac:dyDescent="0.25">
      <c r="A138" s="23"/>
      <c r="B138" s="11"/>
      <c r="C138" s="23"/>
      <c r="D138" s="23"/>
      <c r="E138" s="23"/>
      <c r="F138" s="23"/>
      <c r="G138" s="23"/>
    </row>
    <row r="139" spans="1:7" s="22" customFormat="1" x14ac:dyDescent="0.25">
      <c r="A139" s="23"/>
      <c r="B139" s="11"/>
      <c r="C139" s="23"/>
      <c r="D139" s="23"/>
      <c r="E139" s="23"/>
      <c r="F139" s="23"/>
      <c r="G139" s="23"/>
    </row>
    <row r="140" spans="1:7" s="22" customFormat="1" x14ac:dyDescent="0.25">
      <c r="A140" s="23"/>
      <c r="B140" s="11"/>
      <c r="C140" s="23"/>
      <c r="D140" s="23"/>
      <c r="E140" s="23"/>
      <c r="F140" s="23"/>
      <c r="G140" s="23"/>
    </row>
    <row r="141" spans="1:7" s="22" customFormat="1" x14ac:dyDescent="0.25">
      <c r="A141" s="23"/>
      <c r="B141" s="11"/>
      <c r="C141" s="23"/>
      <c r="D141" s="23"/>
      <c r="E141" s="23"/>
      <c r="F141" s="23"/>
      <c r="G141" s="23"/>
    </row>
    <row r="142" spans="1:7" s="22" customFormat="1" x14ac:dyDescent="0.25">
      <c r="A142" s="23"/>
      <c r="B142" s="11"/>
      <c r="C142" s="23"/>
      <c r="D142" s="23"/>
      <c r="E142" s="23"/>
      <c r="F142" s="23"/>
      <c r="G142" s="23"/>
    </row>
    <row r="143" spans="1:7" s="22" customFormat="1" x14ac:dyDescent="0.25">
      <c r="A143" s="23"/>
      <c r="B143" s="11"/>
      <c r="C143" s="23"/>
      <c r="D143" s="23"/>
      <c r="E143" s="23"/>
      <c r="F143" s="23"/>
      <c r="G143" s="23"/>
    </row>
    <row r="144" spans="1:7" s="22" customFormat="1" x14ac:dyDescent="0.25">
      <c r="A144" s="23"/>
      <c r="B144" s="11"/>
      <c r="C144" s="23"/>
      <c r="D144" s="23"/>
      <c r="E144" s="23"/>
      <c r="F144" s="23"/>
      <c r="G144" s="23"/>
    </row>
    <row r="145" spans="1:7" s="22" customFormat="1" x14ac:dyDescent="0.25">
      <c r="A145" s="23"/>
      <c r="B145" s="11"/>
      <c r="C145" s="23"/>
      <c r="D145" s="23"/>
      <c r="E145" s="23"/>
      <c r="F145" s="23"/>
      <c r="G145" s="23"/>
    </row>
    <row r="146" spans="1:7" s="22" customFormat="1" x14ac:dyDescent="0.25">
      <c r="A146" s="23"/>
      <c r="B146" s="11"/>
      <c r="C146" s="23"/>
      <c r="D146" s="23"/>
      <c r="E146" s="23"/>
      <c r="F146" s="23"/>
      <c r="G146" s="23"/>
    </row>
    <row r="147" spans="1:7" s="22" customFormat="1" x14ac:dyDescent="0.25">
      <c r="A147" s="23"/>
      <c r="B147" s="11"/>
      <c r="C147" s="23"/>
      <c r="D147" s="23"/>
      <c r="E147" s="23"/>
      <c r="F147" s="23"/>
      <c r="G147" s="23"/>
    </row>
    <row r="148" spans="1:7" s="22" customFormat="1" x14ac:dyDescent="0.25">
      <c r="A148" s="23"/>
      <c r="B148" s="11"/>
      <c r="C148" s="23"/>
      <c r="D148" s="23"/>
      <c r="E148" s="23"/>
      <c r="F148" s="23"/>
      <c r="G148" s="23"/>
    </row>
    <row r="149" spans="1:7" s="22" customFormat="1" x14ac:dyDescent="0.25">
      <c r="A149" s="23"/>
      <c r="B149" s="11"/>
      <c r="C149" s="23"/>
      <c r="D149" s="23"/>
      <c r="E149" s="23"/>
      <c r="F149" s="23"/>
      <c r="G149" s="23"/>
    </row>
  </sheetData>
  <mergeCells count="1">
    <mergeCell ref="B1:G1"/>
  </mergeCells>
  <printOptions headings="1" gridLines="1"/>
  <pageMargins left="0.2" right="0.2" top="0.2" bottom="0.2" header="0.2" footer="0.2"/>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Admin01</dc:creator>
  <cp:lastModifiedBy>Hoa</cp:lastModifiedBy>
  <cp:lastPrinted>2023-08-24T01:17:20Z</cp:lastPrinted>
  <dcterms:created xsi:type="dcterms:W3CDTF">2020-06-05T03:39:11Z</dcterms:created>
  <dcterms:modified xsi:type="dcterms:W3CDTF">2023-09-13T03:04:48Z</dcterms:modified>
</cp:coreProperties>
</file>