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Nam 2025\"/>
    </mc:Choice>
  </mc:AlternateContent>
  <bookViews>
    <workbookView xWindow="-105" yWindow="-105" windowWidth="23250" windowHeight="12450" tabRatio="961" firstSheet="12" activeTab="26"/>
  </bookViews>
  <sheets>
    <sheet name="Tổng hợp" sheetId="1" state="hidden" r:id="rId1"/>
    <sheet name="Bổ sung" sheetId="2" state="hidden" r:id="rId2"/>
    <sheet name="1. Phan Rang" sheetId="3" r:id="rId3"/>
    <sheet name="2. Đông Hải" sheetId="4" r:id="rId4"/>
    <sheet name="3. Ninh Chữ" sheetId="5" r:id="rId5"/>
    <sheet name="4. Bảo An" sheetId="6" r:id="rId6"/>
    <sheet name="5. Đô Vinh" sheetId="7" r:id="rId7"/>
    <sheet name="6. Ninh Phước" sheetId="8" r:id="rId8"/>
    <sheet name="7. Phước Hữu" sheetId="9" r:id="rId9"/>
    <sheet name="8. Phước Hậu" sheetId="10" r:id="rId10"/>
    <sheet name="9. Thuận Nam" sheetId="11" r:id="rId11"/>
    <sheet name="10. Cà Ná" sheetId="12" r:id="rId12"/>
    <sheet name="11. Phước Hà" sheetId="13" r:id="rId13"/>
    <sheet name="12. Phước Dinh" sheetId="14" r:id="rId14"/>
    <sheet name="13. Ninh Hải" sheetId="15" r:id="rId15"/>
    <sheet name="14. Xuân Hải" sheetId="16" r:id="rId16"/>
    <sheet name="15. Vĩnh Hải" sheetId="17" r:id="rId17"/>
    <sheet name="16. Thuận Bắc" sheetId="18" r:id="rId18"/>
    <sheet name="17. Công Hải" sheetId="19" r:id="rId19"/>
    <sheet name="18. Ninh Sơn" sheetId="20" r:id="rId20"/>
    <sheet name="19. Lâm Sơn" sheetId="21" r:id="rId21"/>
    <sheet name="20. Anh Dũng" sheetId="22" r:id="rId22"/>
    <sheet name="21. Mỹ Sơn" sheetId="23" r:id="rId23"/>
    <sheet name="22. Bác Ái Đông" sheetId="24" r:id="rId24"/>
    <sheet name="23. Bác Ái" sheetId="25" r:id="rId25"/>
    <sheet name="24. Bác Ái Tây" sheetId="26" r:id="rId26"/>
    <sheet name="25. Đất NN" sheetId="27"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_xlnm._FilterDatabase" localSheetId="2" hidden="1">'1. Phan Rang'!$A$2:$I$235</definedName>
    <definedName name="_xlnm._FilterDatabase" localSheetId="3" hidden="1">'2. Đông Hải'!$A$2:$I$227</definedName>
    <definedName name="_xlnm._FilterDatabase" localSheetId="4" hidden="1">'3. Ninh Chữ'!$A$2:$I$107</definedName>
    <definedName name="_xlnm._FilterDatabase" localSheetId="5" hidden="1">'4. Bảo An'!$A$2:$I$163</definedName>
    <definedName name="_xlnm._FilterDatabase" localSheetId="6" hidden="1">'5. Đô Vinh'!$A$2:$I$78</definedName>
    <definedName name="_xlnm._FilterDatabase" localSheetId="0" hidden="1">'Tổng hợp'!$A$1:$L$833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7" l="1"/>
  <c r="I8" i="7"/>
  <c r="I9" i="7"/>
  <c r="I10" i="7"/>
  <c r="I11" i="7"/>
  <c r="I12" i="7"/>
  <c r="I14" i="7"/>
  <c r="I15" i="7"/>
  <c r="I18" i="7"/>
  <c r="I19" i="7"/>
  <c r="I20" i="7"/>
  <c r="I22" i="7"/>
  <c r="I23" i="7"/>
  <c r="I24" i="7"/>
  <c r="I26" i="7"/>
  <c r="I27" i="7"/>
  <c r="I28" i="7"/>
  <c r="I30" i="7"/>
  <c r="I31" i="7"/>
  <c r="I32" i="7"/>
  <c r="I33" i="7"/>
  <c r="I35" i="7"/>
  <c r="I36" i="7"/>
  <c r="I38" i="7"/>
  <c r="I39" i="7"/>
  <c r="I40" i="7"/>
  <c r="I43" i="7"/>
  <c r="I44" i="7"/>
  <c r="I45" i="7"/>
  <c r="I47" i="7"/>
  <c r="I48" i="7"/>
  <c r="I49" i="7"/>
  <c r="I50" i="7"/>
  <c r="I52" i="7"/>
  <c r="I53" i="7"/>
  <c r="I54" i="7"/>
  <c r="I55" i="7"/>
  <c r="I56" i="7"/>
  <c r="I58" i="7"/>
  <c r="I59" i="7"/>
  <c r="I60" i="7"/>
  <c r="I61" i="7"/>
  <c r="I62" i="7"/>
  <c r="I64" i="7"/>
  <c r="I65" i="7"/>
  <c r="I66" i="7"/>
  <c r="I67" i="7"/>
  <c r="I68" i="7"/>
  <c r="I69" i="7"/>
  <c r="I70" i="7"/>
  <c r="I71" i="7"/>
  <c r="I72" i="7"/>
  <c r="I73" i="7"/>
  <c r="I74" i="7"/>
  <c r="I5" i="7"/>
  <c r="I6" i="6"/>
  <c r="I7" i="6"/>
  <c r="I8" i="6"/>
  <c r="I9" i="6"/>
  <c r="I12" i="6"/>
  <c r="I14" i="6"/>
  <c r="I15" i="6"/>
  <c r="I16" i="6"/>
  <c r="I18" i="6"/>
  <c r="I19" i="6"/>
  <c r="I20" i="6"/>
  <c r="I22" i="6"/>
  <c r="I23" i="6"/>
  <c r="I24" i="6"/>
  <c r="I25" i="6"/>
  <c r="I27" i="6"/>
  <c r="I28" i="6"/>
  <c r="I29" i="6"/>
  <c r="I31" i="6"/>
  <c r="I32" i="6"/>
  <c r="I33" i="6"/>
  <c r="I34" i="6"/>
  <c r="I35" i="6"/>
  <c r="I36" i="6"/>
  <c r="I37" i="6"/>
  <c r="I38" i="6"/>
  <c r="I39" i="6"/>
  <c r="I40" i="6"/>
  <c r="I41" i="6"/>
  <c r="I42" i="6"/>
  <c r="I43" i="6"/>
  <c r="I44" i="6"/>
  <c r="I45" i="6"/>
  <c r="I46" i="6"/>
  <c r="I47" i="6"/>
  <c r="I48" i="6"/>
  <c r="I49" i="6"/>
  <c r="I51" i="6"/>
  <c r="I52" i="6"/>
  <c r="I53" i="6"/>
  <c r="I54" i="6"/>
  <c r="I55" i="6"/>
  <c r="I57" i="6"/>
  <c r="I58" i="6"/>
  <c r="I59" i="6"/>
  <c r="I60" i="6"/>
  <c r="I61" i="6"/>
  <c r="I62" i="6"/>
  <c r="I64" i="6"/>
  <c r="I66" i="6"/>
  <c r="I67" i="6"/>
  <c r="I68" i="6"/>
  <c r="I69" i="6"/>
  <c r="I70" i="6"/>
  <c r="I71" i="6"/>
  <c r="I72" i="6"/>
  <c r="I73" i="6"/>
  <c r="I74" i="6"/>
  <c r="I75" i="6"/>
  <c r="I76" i="6"/>
  <c r="I77" i="6"/>
  <c r="I78" i="6"/>
  <c r="I79" i="6"/>
  <c r="I80" i="6"/>
  <c r="I81" i="6"/>
  <c r="I82" i="6"/>
  <c r="I83" i="6"/>
  <c r="I86" i="6"/>
  <c r="I87" i="6"/>
  <c r="I88" i="6"/>
  <c r="I89" i="6"/>
  <c r="I90" i="6"/>
  <c r="I91" i="6"/>
  <c r="I93" i="6"/>
  <c r="I94" i="6"/>
  <c r="I95" i="6"/>
  <c r="I96" i="6"/>
  <c r="I97" i="6"/>
  <c r="I98" i="6"/>
  <c r="I99" i="6"/>
  <c r="I100" i="6"/>
  <c r="I101" i="6"/>
  <c r="I102" i="6"/>
  <c r="I103" i="6"/>
  <c r="I104" i="6"/>
  <c r="I105" i="6"/>
  <c r="I107" i="6"/>
  <c r="I108" i="6"/>
  <c r="I109" i="6"/>
  <c r="I110" i="6"/>
  <c r="I111" i="6"/>
  <c r="I112" i="6"/>
  <c r="I113" i="6"/>
  <c r="I115" i="6"/>
  <c r="I116" i="6"/>
  <c r="I118" i="6"/>
  <c r="I119" i="6"/>
  <c r="I120" i="6"/>
  <c r="I121" i="6"/>
  <c r="I122" i="6"/>
  <c r="I124" i="6"/>
  <c r="I125" i="6"/>
  <c r="I126" i="6"/>
  <c r="I128" i="6"/>
  <c r="I129" i="6"/>
  <c r="I130" i="6"/>
  <c r="I131" i="6"/>
  <c r="I132" i="6"/>
  <c r="I133" i="6"/>
  <c r="I134" i="6"/>
  <c r="I135" i="6"/>
  <c r="I136" i="6"/>
  <c r="I137" i="6"/>
  <c r="I138" i="6"/>
  <c r="I139" i="6"/>
  <c r="I140" i="6"/>
  <c r="I141" i="6"/>
  <c r="I142" i="6"/>
  <c r="I144" i="6"/>
  <c r="I145" i="6"/>
  <c r="I146" i="6"/>
  <c r="I147" i="6"/>
  <c r="I148" i="6"/>
  <c r="I150" i="6"/>
  <c r="I151" i="6"/>
  <c r="I152" i="6"/>
  <c r="I153" i="6"/>
  <c r="I155" i="6"/>
  <c r="I5" i="6"/>
  <c r="I6" i="5" l="1"/>
  <c r="I7" i="5"/>
  <c r="I8" i="5"/>
  <c r="I9" i="5"/>
  <c r="I10" i="5"/>
  <c r="I12" i="5"/>
  <c r="I13" i="5"/>
  <c r="I14" i="5"/>
  <c r="I16" i="5"/>
  <c r="I17" i="5"/>
  <c r="I18" i="5"/>
  <c r="I20" i="5"/>
  <c r="I21" i="5"/>
  <c r="I23" i="5"/>
  <c r="I24" i="5"/>
  <c r="I26" i="5"/>
  <c r="I27" i="5"/>
  <c r="I28" i="5"/>
  <c r="I30" i="5"/>
  <c r="I31" i="5"/>
  <c r="I33" i="5"/>
  <c r="I34" i="5"/>
  <c r="I35" i="5"/>
  <c r="I36" i="5"/>
  <c r="I38" i="5"/>
  <c r="I39" i="5"/>
  <c r="I41" i="5"/>
  <c r="I42" i="5"/>
  <c r="I43" i="5"/>
  <c r="I44" i="5"/>
  <c r="I45" i="5"/>
  <c r="I47" i="5"/>
  <c r="I48" i="5"/>
  <c r="I49" i="5"/>
  <c r="I52" i="5"/>
  <c r="I53" i="5"/>
  <c r="I54" i="5"/>
  <c r="I55" i="5"/>
  <c r="I56" i="5"/>
  <c r="I57" i="5"/>
  <c r="I58" i="5"/>
  <c r="I59" i="5"/>
  <c r="I60" i="5"/>
  <c r="I61" i="5"/>
  <c r="I63" i="5"/>
  <c r="I64" i="5"/>
  <c r="I65" i="5"/>
  <c r="I66" i="5"/>
  <c r="I67" i="5"/>
  <c r="I68" i="5"/>
  <c r="I69" i="5"/>
  <c r="I70" i="5"/>
  <c r="I71" i="5"/>
  <c r="I72" i="5"/>
  <c r="I73" i="5"/>
  <c r="I74" i="5"/>
  <c r="I75" i="5"/>
  <c r="I76" i="5"/>
  <c r="I78" i="5"/>
  <c r="I79" i="5"/>
  <c r="I80" i="5"/>
  <c r="I81" i="5"/>
  <c r="I82" i="5"/>
  <c r="I83" i="5"/>
  <c r="I84" i="5"/>
  <c r="I85" i="5"/>
  <c r="I86" i="5"/>
  <c r="I87" i="5"/>
  <c r="I88" i="5"/>
  <c r="I89" i="5"/>
  <c r="I90" i="5"/>
  <c r="I92" i="5"/>
  <c r="I94" i="5"/>
  <c r="I95" i="5"/>
  <c r="I96" i="5"/>
  <c r="I98" i="5"/>
  <c r="I99" i="5"/>
  <c r="I101" i="5"/>
  <c r="I102" i="5"/>
  <c r="I104" i="5"/>
  <c r="I105" i="5"/>
  <c r="I106" i="5"/>
  <c r="I107" i="5"/>
  <c r="I5" i="5"/>
  <c r="I8" i="4" l="1"/>
  <c r="I9" i="4"/>
  <c r="I10" i="4"/>
  <c r="I12" i="4"/>
  <c r="I14" i="4"/>
  <c r="I15" i="4"/>
  <c r="I16" i="4"/>
  <c r="I19" i="4"/>
  <c r="I20" i="4"/>
  <c r="I21" i="4"/>
  <c r="I22" i="4"/>
  <c r="I23" i="4"/>
  <c r="I24" i="4"/>
  <c r="I25" i="4"/>
  <c r="I26" i="4"/>
  <c r="I27" i="4"/>
  <c r="I28" i="4"/>
  <c r="I29" i="4"/>
  <c r="I31" i="4"/>
  <c r="I32" i="4"/>
  <c r="I33" i="4"/>
  <c r="I34" i="4"/>
  <c r="I35" i="4"/>
  <c r="I36" i="4"/>
  <c r="I37" i="4"/>
  <c r="I39" i="4"/>
  <c r="I40" i="4"/>
  <c r="I42" i="4"/>
  <c r="I43" i="4"/>
  <c r="I44" i="4"/>
  <c r="I45" i="4"/>
  <c r="I46" i="4"/>
  <c r="I47" i="4"/>
  <c r="I48" i="4"/>
  <c r="I49" i="4"/>
  <c r="I50" i="4"/>
  <c r="I51" i="4"/>
  <c r="I52" i="4"/>
  <c r="I53" i="4"/>
  <c r="I54" i="4"/>
  <c r="I55" i="4"/>
  <c r="I56" i="4"/>
  <c r="I57" i="4"/>
  <c r="I58" i="4"/>
  <c r="I59" i="4"/>
  <c r="I60" i="4"/>
  <c r="I61" i="4"/>
  <c r="I62" i="4"/>
  <c r="I63" i="4"/>
  <c r="I65" i="4"/>
  <c r="I66" i="4"/>
  <c r="I67" i="4"/>
  <c r="I69" i="4"/>
  <c r="I70" i="4"/>
  <c r="I71" i="4"/>
  <c r="I73" i="4"/>
  <c r="I75" i="4"/>
  <c r="I76" i="4"/>
  <c r="I77" i="4"/>
  <c r="I78" i="4"/>
  <c r="I79" i="4"/>
  <c r="I80" i="4"/>
  <c r="I81" i="4"/>
  <c r="I83" i="4"/>
  <c r="I84" i="4"/>
  <c r="I85" i="4"/>
  <c r="I86" i="4"/>
  <c r="I87" i="4"/>
  <c r="I88" i="4"/>
  <c r="I89" i="4"/>
  <c r="I90" i="4"/>
  <c r="I91" i="4"/>
  <c r="I94" i="4"/>
  <c r="I95" i="4"/>
  <c r="I96" i="4"/>
  <c r="I97" i="4"/>
  <c r="I98" i="4"/>
  <c r="I100" i="4"/>
  <c r="I101" i="4"/>
  <c r="I102" i="4"/>
  <c r="I103" i="4"/>
  <c r="I104" i="4"/>
  <c r="I105" i="4"/>
  <c r="I106" i="4"/>
  <c r="I107" i="4"/>
  <c r="I108" i="4"/>
  <c r="I109" i="4"/>
  <c r="I110" i="4"/>
  <c r="I111" i="4"/>
  <c r="I113" i="4"/>
  <c r="I114" i="4"/>
  <c r="I115" i="4"/>
  <c r="I116" i="4"/>
  <c r="I117" i="4"/>
  <c r="I118" i="4"/>
  <c r="I119" i="4"/>
  <c r="I120" i="4"/>
  <c r="I121" i="4"/>
  <c r="I122" i="4"/>
  <c r="I123" i="4"/>
  <c r="I124" i="4"/>
  <c r="I125" i="4"/>
  <c r="I126" i="4"/>
  <c r="I128" i="4"/>
  <c r="I129" i="4"/>
  <c r="I130" i="4"/>
  <c r="I131" i="4"/>
  <c r="I132" i="4"/>
  <c r="I134" i="4"/>
  <c r="I135" i="4"/>
  <c r="I136" i="4"/>
  <c r="I137"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4" i="4"/>
  <c r="I185" i="4"/>
  <c r="I186" i="4"/>
  <c r="I187" i="4"/>
  <c r="I188" i="4"/>
  <c r="I189" i="4"/>
  <c r="I190" i="4"/>
  <c r="I191" i="4"/>
  <c r="I192" i="4"/>
  <c r="I194" i="4"/>
  <c r="I195" i="4"/>
  <c r="I196" i="4"/>
  <c r="I197" i="4"/>
  <c r="I198" i="4"/>
  <c r="I199" i="4"/>
  <c r="I200" i="4"/>
  <c r="I201" i="4"/>
  <c r="I202" i="4"/>
  <c r="I203" i="4"/>
  <c r="I204" i="4"/>
  <c r="I205" i="4"/>
  <c r="I206" i="4"/>
  <c r="I208" i="4"/>
  <c r="I209" i="4"/>
  <c r="I211" i="4"/>
  <c r="I212" i="4"/>
  <c r="I214" i="4"/>
  <c r="I215" i="4"/>
  <c r="I216" i="4"/>
  <c r="I217" i="4"/>
  <c r="I218" i="4"/>
  <c r="I219" i="4"/>
  <c r="I220" i="4"/>
  <c r="I221" i="4"/>
  <c r="I222" i="4"/>
  <c r="I5" i="4"/>
  <c r="E37" i="2"/>
  <c r="F37" i="2" s="1"/>
  <c r="D236" i="3" s="1"/>
  <c r="I5" i="3"/>
  <c r="I8" i="3"/>
  <c r="I9" i="3"/>
  <c r="I10" i="3"/>
  <c r="I11" i="3"/>
  <c r="I12" i="3"/>
  <c r="I13" i="3"/>
  <c r="I14" i="3"/>
  <c r="I15" i="3"/>
  <c r="I16" i="3"/>
  <c r="I17" i="3"/>
  <c r="I18" i="3"/>
  <c r="I20" i="3"/>
  <c r="I21" i="3"/>
  <c r="I23" i="3"/>
  <c r="I24" i="3"/>
  <c r="I25" i="3"/>
  <c r="I26" i="3"/>
  <c r="I27" i="3"/>
  <c r="I29" i="3"/>
  <c r="I30" i="3"/>
  <c r="I31" i="3"/>
  <c r="I32" i="3"/>
  <c r="I34" i="3"/>
  <c r="I35" i="3"/>
  <c r="I36" i="3"/>
  <c r="I38" i="3"/>
  <c r="I39" i="3"/>
  <c r="I40" i="3"/>
  <c r="I42" i="3"/>
  <c r="I43" i="3"/>
  <c r="I45" i="3"/>
  <c r="I48" i="3"/>
  <c r="I50" i="3"/>
  <c r="I51" i="3"/>
  <c r="I53" i="3"/>
  <c r="I54" i="3"/>
  <c r="I55" i="3"/>
  <c r="I56" i="3"/>
  <c r="I57" i="3"/>
  <c r="I58" i="3"/>
  <c r="I60" i="3"/>
  <c r="I61" i="3"/>
  <c r="I62" i="3"/>
  <c r="I63" i="3"/>
  <c r="I65" i="3"/>
  <c r="I66" i="3"/>
  <c r="I67" i="3"/>
  <c r="I68" i="3"/>
  <c r="I69" i="3"/>
  <c r="I76" i="3"/>
  <c r="I77" i="3"/>
  <c r="I79" i="3"/>
  <c r="I81" i="3"/>
  <c r="I82" i="3"/>
  <c r="I83" i="3"/>
  <c r="I84" i="3"/>
  <c r="I85" i="3"/>
  <c r="I86" i="3"/>
  <c r="I87" i="3"/>
  <c r="I88" i="3"/>
  <c r="I89" i="3"/>
  <c r="I90" i="3"/>
  <c r="I91" i="3"/>
  <c r="I92" i="3"/>
  <c r="I93" i="3"/>
  <c r="I94" i="3"/>
  <c r="I95" i="3"/>
  <c r="I96" i="3"/>
  <c r="I98" i="3"/>
  <c r="I99" i="3"/>
  <c r="I100" i="3"/>
  <c r="I101" i="3"/>
  <c r="I103" i="3"/>
  <c r="I104" i="3"/>
  <c r="I105" i="3"/>
  <c r="I106" i="3"/>
  <c r="I107" i="3"/>
  <c r="I108" i="3"/>
  <c r="I109" i="3"/>
  <c r="I110" i="3"/>
  <c r="I111" i="3"/>
  <c r="I112" i="3"/>
  <c r="I113" i="3"/>
  <c r="I114" i="3"/>
  <c r="I115" i="3"/>
  <c r="I116" i="3"/>
  <c r="I117" i="3"/>
  <c r="I118" i="3"/>
  <c r="I119" i="3"/>
  <c r="I120" i="3"/>
  <c r="I121" i="3"/>
  <c r="I122" i="3"/>
  <c r="I123" i="3"/>
  <c r="I125" i="3"/>
  <c r="I126" i="3"/>
  <c r="I127" i="3"/>
  <c r="I128" i="3"/>
  <c r="I129" i="3"/>
  <c r="I130" i="3"/>
  <c r="I131" i="3"/>
  <c r="I132" i="3"/>
  <c r="I133" i="3"/>
  <c r="I134" i="3"/>
  <c r="I135" i="3"/>
  <c r="I136" i="3"/>
  <c r="I139" i="3"/>
  <c r="I141" i="3"/>
  <c r="I142" i="3"/>
  <c r="I143" i="3"/>
  <c r="I144" i="3"/>
  <c r="I145" i="3"/>
  <c r="I146" i="3"/>
  <c r="I147" i="3"/>
  <c r="I148" i="3"/>
  <c r="I149" i="3"/>
  <c r="I150" i="3"/>
  <c r="I151" i="3"/>
  <c r="I152"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2" i="3"/>
  <c r="I214" i="3"/>
  <c r="I215" i="3"/>
  <c r="I216" i="3"/>
  <c r="I217" i="3"/>
  <c r="I219" i="3"/>
  <c r="I4" i="3"/>
  <c r="G28" i="2" l="1"/>
  <c r="H28" i="2"/>
  <c r="I28" i="2"/>
  <c r="J28" i="2"/>
  <c r="G6" i="2"/>
  <c r="H6" i="2"/>
  <c r="I6" i="2"/>
  <c r="J6" i="2"/>
  <c r="G24" i="2"/>
  <c r="H24" i="2"/>
  <c r="I24" i="2"/>
  <c r="J24" i="2"/>
  <c r="J470" i="1"/>
  <c r="F5" i="2" s="1"/>
  <c r="F470" i="1"/>
  <c r="G470" i="1" s="1"/>
  <c r="N456" i="1"/>
  <c r="I470" i="1" l="1"/>
  <c r="H470" i="1"/>
  <c r="E353" i="1"/>
  <c r="F353" i="1" s="1"/>
  <c r="E352" i="1"/>
  <c r="F352" i="1" s="1"/>
  <c r="E351" i="1"/>
  <c r="F351" i="1" s="1"/>
  <c r="E13" i="2" l="1"/>
  <c r="F13" i="2" s="1"/>
  <c r="K353" i="1"/>
  <c r="G353" i="1"/>
  <c r="H353" i="1"/>
  <c r="I353" i="1"/>
  <c r="J353" i="1"/>
  <c r="K351" i="1"/>
  <c r="G351" i="1"/>
  <c r="H351" i="1"/>
  <c r="I351" i="1"/>
  <c r="J351" i="1"/>
  <c r="K352" i="1"/>
  <c r="I352" i="1"/>
  <c r="J352" i="1"/>
  <c r="G352" i="1"/>
  <c r="H352" i="1"/>
  <c r="E230" i="1"/>
  <c r="E231" i="1" s="1"/>
  <c r="F231" i="1" s="1"/>
  <c r="E229" i="1"/>
  <c r="F229" i="1" s="1"/>
  <c r="K231" i="1" l="1"/>
  <c r="G231" i="1"/>
  <c r="H231" i="1"/>
  <c r="I231" i="1"/>
  <c r="J231" i="1"/>
  <c r="K229" i="1"/>
  <c r="G229" i="1"/>
  <c r="H229" i="1"/>
  <c r="I229" i="1"/>
  <c r="J229" i="1"/>
  <c r="F230" i="1"/>
  <c r="E668" i="1"/>
  <c r="F668" i="1" s="1"/>
  <c r="E665" i="1"/>
  <c r="F665" i="1" s="1"/>
  <c r="E664" i="1"/>
  <c r="F664" i="1" s="1"/>
  <c r="E656" i="1"/>
  <c r="F656" i="1" s="1"/>
  <c r="E45" i="1"/>
  <c r="K656" i="1" l="1"/>
  <c r="K664" i="1"/>
  <c r="J664" i="1"/>
  <c r="I664" i="1"/>
  <c r="G664" i="1"/>
  <c r="H664" i="1"/>
  <c r="K665" i="1"/>
  <c r="K45" i="1"/>
  <c r="I45" i="1"/>
  <c r="G45" i="1"/>
  <c r="H45" i="1"/>
  <c r="J45" i="1"/>
  <c r="K668" i="1"/>
  <c r="K230" i="1"/>
  <c r="E657" i="1"/>
  <c r="E658" i="1" s="1"/>
  <c r="E659" i="1" s="1"/>
  <c r="E666" i="1"/>
  <c r="F666" i="1" s="1"/>
  <c r="E47" i="1"/>
  <c r="K47" i="1" l="1"/>
  <c r="I47" i="1"/>
  <c r="J47" i="1"/>
  <c r="G47" i="1"/>
  <c r="H47" i="1"/>
  <c r="K666" i="1"/>
  <c r="F658" i="1"/>
  <c r="F657" i="1"/>
  <c r="F659" i="1"/>
  <c r="E660" i="1"/>
  <c r="E48" i="1"/>
  <c r="K48" i="1" l="1"/>
  <c r="I48" i="1"/>
  <c r="J48" i="1"/>
  <c r="G48" i="1"/>
  <c r="H48" i="1"/>
  <c r="K659" i="1"/>
  <c r="K657" i="1"/>
  <c r="K658" i="1"/>
  <c r="E667" i="1"/>
  <c r="F667" i="1" s="1"/>
  <c r="E661" i="1"/>
  <c r="F660" i="1"/>
  <c r="E46" i="1"/>
  <c r="K660" i="1" l="1"/>
  <c r="K667" i="1"/>
  <c r="K46" i="1"/>
  <c r="I46" i="1"/>
  <c r="J46" i="1"/>
  <c r="G46" i="1"/>
  <c r="H46" i="1"/>
  <c r="E662" i="1"/>
  <c r="F661" i="1"/>
  <c r="K470" i="1"/>
  <c r="K661" i="1" l="1"/>
  <c r="F662" i="1"/>
  <c r="E663" i="1"/>
  <c r="F663" i="1" s="1"/>
  <c r="E144" i="1"/>
  <c r="E143" i="1"/>
  <c r="K663" i="1" l="1"/>
  <c r="K662" i="1"/>
  <c r="E36" i="2"/>
  <c r="F36" i="2" s="1"/>
  <c r="E18" i="2"/>
  <c r="F18" i="2" s="1"/>
  <c r="G36" i="2" l="1"/>
  <c r="H36" i="2"/>
  <c r="I36" i="2"/>
  <c r="J36" i="2"/>
  <c r="E35" i="2"/>
  <c r="F35" i="2" s="1"/>
  <c r="E34" i="2"/>
  <c r="F34" i="2" s="1"/>
  <c r="E33" i="2"/>
  <c r="F33" i="2" s="1"/>
  <c r="E32" i="2"/>
  <c r="F32" i="2" s="1"/>
  <c r="E29" i="2"/>
  <c r="F29" i="2" s="1"/>
  <c r="E27" i="2"/>
  <c r="F27" i="2" s="1"/>
  <c r="E25" i="2"/>
  <c r="F25" i="2" s="1"/>
  <c r="E23" i="2"/>
  <c r="F23" i="2" s="1"/>
  <c r="E22" i="2"/>
  <c r="F22" i="2" s="1"/>
  <c r="E16" i="2"/>
  <c r="F16" i="2" s="1"/>
  <c r="E12" i="2"/>
  <c r="F12" i="2" s="1"/>
  <c r="E3" i="2"/>
  <c r="F3" i="2" s="1"/>
  <c r="E94" i="1"/>
  <c r="H35" i="2" l="1"/>
  <c r="I35" i="2"/>
  <c r="J35" i="2"/>
  <c r="G35" i="2"/>
  <c r="H25" i="2"/>
  <c r="I25" i="2"/>
  <c r="J25" i="2"/>
  <c r="G25" i="2"/>
  <c r="H29" i="2"/>
  <c r="I29" i="2"/>
  <c r="J29" i="2"/>
  <c r="G29" i="2"/>
  <c r="J22" i="2"/>
  <c r="I22" i="2"/>
  <c r="H22" i="2"/>
  <c r="G22" i="2"/>
  <c r="H27" i="2"/>
  <c r="I27" i="2"/>
  <c r="J27" i="2"/>
  <c r="G27" i="2"/>
  <c r="G32" i="2"/>
  <c r="H32" i="2"/>
  <c r="I32" i="2"/>
  <c r="J32" i="2"/>
  <c r="G34" i="2"/>
  <c r="H34" i="2"/>
  <c r="I34" i="2"/>
  <c r="J34" i="2"/>
  <c r="H23" i="2"/>
  <c r="I23" i="2"/>
  <c r="J23" i="2"/>
  <c r="G23" i="2"/>
  <c r="I3" i="2"/>
  <c r="H3" i="2"/>
  <c r="G3" i="2"/>
  <c r="J3" i="2"/>
  <c r="H33" i="2"/>
  <c r="I33" i="2"/>
  <c r="J33" i="2"/>
  <c r="G33" i="2"/>
  <c r="E123" i="1"/>
  <c r="E7" i="2"/>
  <c r="F7" i="2" s="1"/>
  <c r="E31" i="2"/>
  <c r="F31" i="2" s="1"/>
  <c r="E30" i="2"/>
  <c r="F30" i="2" s="1"/>
  <c r="E26" i="2"/>
  <c r="F26" i="2" s="1"/>
  <c r="E20" i="2"/>
  <c r="F20" i="2" s="1"/>
  <c r="E17" i="2"/>
  <c r="F17" i="2" s="1"/>
  <c r="E11" i="2"/>
  <c r="F11" i="2" s="1"/>
  <c r="E4" i="2"/>
  <c r="F4" i="2" s="1"/>
  <c r="E8" i="2"/>
  <c r="F8" i="2" s="1"/>
  <c r="E9" i="2"/>
  <c r="F9" i="2" s="1"/>
  <c r="G26" i="2" l="1"/>
  <c r="H26" i="2"/>
  <c r="I26" i="2"/>
  <c r="J26" i="2"/>
  <c r="H31" i="2"/>
  <c r="I31" i="2"/>
  <c r="J31" i="2"/>
  <c r="G31" i="2"/>
  <c r="G7" i="2"/>
  <c r="H7" i="2"/>
  <c r="I7" i="2"/>
  <c r="J7" i="2"/>
  <c r="G30" i="2"/>
  <c r="H30" i="2"/>
  <c r="I30" i="2"/>
  <c r="J30" i="2"/>
  <c r="G9" i="2"/>
  <c r="H9" i="2"/>
  <c r="I9" i="2"/>
  <c r="J9" i="2"/>
  <c r="H8" i="2"/>
  <c r="I8" i="2"/>
  <c r="J8" i="2"/>
  <c r="G8" i="2"/>
  <c r="E693" i="1"/>
  <c r="F693" i="1" s="1"/>
  <c r="E692" i="1"/>
  <c r="F692" i="1" s="1"/>
  <c r="E691" i="1"/>
  <c r="F691" i="1" s="1"/>
  <c r="E690" i="1"/>
  <c r="F690" i="1" s="1"/>
  <c r="F169" i="1" s="1"/>
  <c r="F168" i="1" s="1"/>
  <c r="E166" i="1"/>
  <c r="F166" i="1" s="1"/>
  <c r="E165" i="1"/>
  <c r="F165" i="1" s="1"/>
  <c r="E164" i="1"/>
  <c r="F164" i="1" s="1"/>
  <c r="E163" i="1"/>
  <c r="F163" i="1" s="1"/>
  <c r="E162" i="1"/>
  <c r="F162" i="1" s="1"/>
  <c r="E161" i="1"/>
  <c r="F161" i="1" s="1"/>
  <c r="E158" i="1"/>
  <c r="F158" i="1" s="1"/>
  <c r="E157" i="1"/>
  <c r="F157" i="1" s="1"/>
  <c r="E155" i="1"/>
  <c r="F155" i="1" s="1"/>
  <c r="E154" i="1"/>
  <c r="F154" i="1" s="1"/>
  <c r="E153" i="1"/>
  <c r="F153" i="1" s="1"/>
  <c r="E151" i="1"/>
  <c r="F151" i="1" s="1"/>
  <c r="E150" i="1"/>
  <c r="F150" i="1" s="1"/>
  <c r="E148" i="1"/>
  <c r="F148" i="1" s="1"/>
  <c r="E147" i="1"/>
  <c r="F147" i="1" s="1"/>
  <c r="E145" i="1"/>
  <c r="F145" i="1" s="1"/>
  <c r="F144" i="1"/>
  <c r="F143" i="1"/>
  <c r="E141" i="1"/>
  <c r="F141" i="1" s="1"/>
  <c r="E140" i="1"/>
  <c r="F140" i="1" s="1"/>
  <c r="E139" i="1"/>
  <c r="F139" i="1" s="1"/>
  <c r="E137" i="1"/>
  <c r="F137" i="1" s="1"/>
  <c r="E136" i="1"/>
  <c r="F136" i="1" s="1"/>
  <c r="E135" i="1"/>
  <c r="F135" i="1" s="1"/>
  <c r="E134" i="1"/>
  <c r="F134" i="1" s="1"/>
  <c r="E133" i="1"/>
  <c r="F133" i="1" s="1"/>
  <c r="E132" i="1"/>
  <c r="F132" i="1" s="1"/>
  <c r="K143" i="1" l="1"/>
  <c r="I144" i="1"/>
  <c r="J144" i="1"/>
  <c r="G144" i="1"/>
  <c r="H144" i="1"/>
  <c r="K135" i="1"/>
  <c r="I135" i="1"/>
  <c r="H135" i="1"/>
  <c r="J135" i="1"/>
  <c r="G135" i="1"/>
  <c r="K168" i="1"/>
  <c r="I168" i="1"/>
  <c r="J168" i="1"/>
  <c r="G168" i="1"/>
  <c r="H168" i="1"/>
  <c r="K169" i="1"/>
  <c r="I169" i="1"/>
  <c r="H169" i="1"/>
  <c r="J169" i="1"/>
  <c r="G169" i="1"/>
  <c r="K165" i="1"/>
  <c r="I165" i="1"/>
  <c r="G165" i="1"/>
  <c r="H165" i="1"/>
  <c r="J165" i="1"/>
  <c r="K166" i="1"/>
  <c r="I166" i="1"/>
  <c r="J166" i="1"/>
  <c r="H166" i="1"/>
  <c r="G166" i="1"/>
  <c r="I147" i="1"/>
  <c r="H147" i="1"/>
  <c r="J147" i="1"/>
  <c r="G147" i="1"/>
  <c r="K162" i="1"/>
  <c r="I162" i="1"/>
  <c r="J162" i="1"/>
  <c r="G162" i="1"/>
  <c r="H162" i="1"/>
  <c r="K154" i="1"/>
  <c r="I154" i="1"/>
  <c r="J154" i="1"/>
  <c r="G154" i="1"/>
  <c r="H154" i="1"/>
  <c r="K155" i="1"/>
  <c r="I155" i="1"/>
  <c r="J155" i="1"/>
  <c r="G155" i="1"/>
  <c r="H155" i="1"/>
  <c r="K145" i="1"/>
  <c r="I145" i="1"/>
  <c r="G145" i="1"/>
  <c r="H145" i="1"/>
  <c r="J145" i="1"/>
  <c r="I136" i="1"/>
  <c r="J136" i="1"/>
  <c r="G136" i="1"/>
  <c r="H136" i="1"/>
  <c r="K137" i="1"/>
  <c r="I137" i="1"/>
  <c r="G137" i="1"/>
  <c r="H137" i="1"/>
  <c r="J137" i="1"/>
  <c r="K161" i="1"/>
  <c r="I161" i="1"/>
  <c r="G161" i="1"/>
  <c r="J161" i="1"/>
  <c r="H161" i="1"/>
  <c r="K139" i="1"/>
  <c r="I139" i="1"/>
  <c r="H139" i="1"/>
  <c r="J139" i="1"/>
  <c r="G139" i="1"/>
  <c r="I140" i="1"/>
  <c r="J140" i="1"/>
  <c r="G140" i="1"/>
  <c r="H140" i="1"/>
  <c r="K151" i="1"/>
  <c r="I151" i="1"/>
  <c r="G151" i="1"/>
  <c r="J151" i="1"/>
  <c r="H151" i="1"/>
  <c r="K163" i="1"/>
  <c r="I163" i="1"/>
  <c r="H163" i="1"/>
  <c r="J163" i="1"/>
  <c r="G163" i="1"/>
  <c r="K692" i="1"/>
  <c r="J692" i="1"/>
  <c r="G692" i="1"/>
  <c r="H692" i="1"/>
  <c r="I692" i="1"/>
  <c r="K133" i="1"/>
  <c r="I133" i="1"/>
  <c r="J133" i="1"/>
  <c r="H133" i="1"/>
  <c r="G133" i="1"/>
  <c r="K134" i="1"/>
  <c r="I134" i="1"/>
  <c r="J134" i="1"/>
  <c r="G134" i="1"/>
  <c r="H134" i="1"/>
  <c r="K157" i="1"/>
  <c r="I157" i="1"/>
  <c r="G157" i="1"/>
  <c r="H157" i="1"/>
  <c r="J157" i="1"/>
  <c r="I158" i="1"/>
  <c r="J158" i="1"/>
  <c r="G158" i="1"/>
  <c r="H158" i="1"/>
  <c r="I148" i="1"/>
  <c r="J148" i="1"/>
  <c r="G148" i="1"/>
  <c r="H148" i="1"/>
  <c r="K690" i="1"/>
  <c r="J690" i="1"/>
  <c r="I690" i="1"/>
  <c r="G690" i="1"/>
  <c r="H690" i="1"/>
  <c r="K150" i="1"/>
  <c r="I150" i="1"/>
  <c r="J150" i="1"/>
  <c r="G150" i="1"/>
  <c r="H150" i="1"/>
  <c r="K691" i="1"/>
  <c r="G691" i="1"/>
  <c r="H691" i="1"/>
  <c r="I691" i="1"/>
  <c r="J691" i="1"/>
  <c r="I132" i="1"/>
  <c r="J132" i="1"/>
  <c r="G132" i="1"/>
  <c r="H132" i="1"/>
  <c r="K141" i="1"/>
  <c r="I141" i="1"/>
  <c r="G141" i="1"/>
  <c r="H141" i="1"/>
  <c r="J141" i="1"/>
  <c r="K153" i="1"/>
  <c r="I153" i="1"/>
  <c r="G153" i="1"/>
  <c r="H153" i="1"/>
  <c r="J153" i="1"/>
  <c r="K164" i="1"/>
  <c r="I164" i="1"/>
  <c r="J164" i="1"/>
  <c r="G164" i="1"/>
  <c r="H164" i="1"/>
  <c r="K693" i="1"/>
  <c r="G693" i="1"/>
  <c r="H693" i="1"/>
  <c r="I693" i="1"/>
  <c r="J693" i="1"/>
  <c r="K136" i="1"/>
  <c r="K144" i="1"/>
  <c r="K132" i="1"/>
  <c r="K158" i="1"/>
  <c r="K140" i="1"/>
  <c r="K147" i="1"/>
  <c r="K148" i="1"/>
  <c r="E20" i="1" l="1"/>
  <c r="E19" i="1"/>
  <c r="E18" i="1"/>
  <c r="E17" i="1"/>
  <c r="E15" i="1"/>
  <c r="E14" i="1"/>
  <c r="E13" i="1"/>
  <c r="E12" i="1"/>
  <c r="E10" i="1"/>
  <c r="E9" i="1"/>
  <c r="E8" i="1"/>
  <c r="E7" i="1"/>
  <c r="E833" i="1"/>
  <c r="K13" i="1" l="1"/>
  <c r="I13" i="1"/>
  <c r="G13" i="1"/>
  <c r="H13" i="1"/>
  <c r="J13" i="1"/>
  <c r="K15" i="1"/>
  <c r="I15" i="1"/>
  <c r="G15" i="1"/>
  <c r="H15" i="1"/>
  <c r="J15" i="1"/>
  <c r="K8" i="1"/>
  <c r="I8" i="1"/>
  <c r="J8" i="1"/>
  <c r="H8" i="1"/>
  <c r="G8" i="1"/>
  <c r="K19" i="1"/>
  <c r="I19" i="1"/>
  <c r="G19" i="1"/>
  <c r="H19" i="1"/>
  <c r="J19" i="1"/>
  <c r="K12" i="1"/>
  <c r="I12" i="1"/>
  <c r="J12" i="1"/>
  <c r="G12" i="1"/>
  <c r="H12" i="1"/>
  <c r="K14" i="1"/>
  <c r="I14" i="1"/>
  <c r="J14" i="1"/>
  <c r="H14" i="1"/>
  <c r="G14" i="1"/>
  <c r="K7" i="1"/>
  <c r="I7" i="1"/>
  <c r="H7" i="1"/>
  <c r="G7" i="1"/>
  <c r="J7" i="1"/>
  <c r="K17" i="1"/>
  <c r="I17" i="1"/>
  <c r="G17" i="1"/>
  <c r="H17" i="1"/>
  <c r="J17" i="1"/>
  <c r="K18" i="1"/>
  <c r="I18" i="1"/>
  <c r="J18" i="1"/>
  <c r="H18" i="1"/>
  <c r="G18" i="1"/>
  <c r="K9" i="1"/>
  <c r="I9" i="1"/>
  <c r="G9" i="1"/>
  <c r="H9" i="1"/>
  <c r="J9" i="1"/>
  <c r="K10" i="1"/>
  <c r="I10" i="1"/>
  <c r="J10" i="1"/>
  <c r="G10" i="1"/>
  <c r="H10" i="1"/>
  <c r="K20" i="1"/>
  <c r="I20" i="1"/>
  <c r="J20" i="1"/>
  <c r="G20" i="1"/>
  <c r="H20" i="1"/>
  <c r="E831" i="1"/>
  <c r="E830" i="1"/>
  <c r="E825" i="1"/>
  <c r="E826" i="1" s="1"/>
  <c r="E827" i="1" s="1"/>
  <c r="E828" i="1" s="1"/>
  <c r="E829" i="1" s="1"/>
  <c r="E824" i="1"/>
  <c r="E823" i="1"/>
  <c r="E821" i="1" l="1"/>
  <c r="E820" i="1"/>
  <c r="E818" i="1" l="1"/>
  <c r="E816" i="1" l="1"/>
  <c r="E815" i="1"/>
  <c r="E808" i="1" l="1"/>
  <c r="E813" i="1" s="1"/>
  <c r="E804" i="1"/>
  <c r="E805" i="1" s="1"/>
  <c r="E806" i="1" s="1"/>
  <c r="E807" i="1" s="1"/>
  <c r="E803" i="1"/>
  <c r="E811" i="1" s="1"/>
  <c r="E801" i="1"/>
  <c r="E802" i="1" s="1"/>
  <c r="E809" i="1" l="1"/>
  <c r="E810" i="1"/>
  <c r="E812" i="1"/>
  <c r="E795" i="1"/>
  <c r="E799" i="1" s="1"/>
  <c r="E791" i="1"/>
  <c r="E792" i="1" s="1"/>
  <c r="E793" i="1" s="1"/>
  <c r="E794" i="1" s="1"/>
  <c r="E790" i="1"/>
  <c r="E797" i="1" s="1"/>
  <c r="E789" i="1"/>
  <c r="E796" i="1" s="1"/>
  <c r="E786" i="1"/>
  <c r="E787" i="1" s="1"/>
  <c r="E785" i="1"/>
  <c r="E784" i="1"/>
  <c r="E798" i="1" l="1"/>
  <c r="E781" i="1" s="1"/>
  <c r="E782" i="1" s="1"/>
  <c r="E778" i="1" s="1"/>
  <c r="E779" i="1" s="1"/>
  <c r="E765" i="1" l="1"/>
  <c r="E741" i="1"/>
  <c r="E742" i="1" s="1"/>
  <c r="E743" i="1" s="1"/>
  <c r="E744" i="1" s="1"/>
  <c r="E745" i="1" s="1"/>
  <c r="E746" i="1" s="1"/>
  <c r="E747" i="1" s="1"/>
  <c r="E748" i="1" s="1"/>
  <c r="E749" i="1" s="1"/>
  <c r="E750" i="1" s="1"/>
  <c r="E751" i="1" s="1"/>
  <c r="E752" i="1" s="1"/>
  <c r="E753" i="1" s="1"/>
  <c r="E754" i="1" s="1"/>
  <c r="E755" i="1" s="1"/>
  <c r="E756" i="1" s="1"/>
  <c r="E757" i="1" s="1"/>
  <c r="E758" i="1" s="1"/>
  <c r="E759" i="1" s="1"/>
  <c r="E760" i="1" s="1"/>
  <c r="E761" i="1" s="1"/>
  <c r="E762" i="1" s="1"/>
  <c r="E763" i="1" s="1"/>
  <c r="E764" i="1" s="1"/>
  <c r="E772" i="1" s="1"/>
  <c r="E737" i="1"/>
  <c r="E770" i="1" s="1"/>
  <c r="E771" i="1" s="1"/>
  <c r="E733" i="1"/>
  <c r="E768" i="1" s="1"/>
  <c r="E769" i="1" s="1"/>
  <c r="E732" i="1"/>
  <c r="E767" i="1" s="1"/>
  <c r="E730" i="1"/>
  <c r="E731" i="1" s="1"/>
  <c r="E766" i="1" s="1"/>
  <c r="E729" i="1"/>
  <c r="E738" i="1" l="1"/>
  <c r="E739" i="1" s="1"/>
  <c r="E740" i="1" s="1"/>
  <c r="E734" i="1"/>
  <c r="E735" i="1" s="1"/>
  <c r="E736" i="1" s="1"/>
  <c r="E727" i="1"/>
  <c r="E726" i="1"/>
  <c r="F726" i="1" s="1"/>
  <c r="E724" i="1"/>
  <c r="E725" i="1" s="1"/>
  <c r="E708" i="1" s="1"/>
  <c r="F708" i="1" s="1"/>
  <c r="E702" i="1"/>
  <c r="F702" i="1" s="1"/>
  <c r="E700" i="1"/>
  <c r="F700" i="1" s="1"/>
  <c r="E699" i="1"/>
  <c r="E701" i="1" s="1"/>
  <c r="F701" i="1" s="1"/>
  <c r="E455" i="1"/>
  <c r="F455" i="1" s="1"/>
  <c r="F698" i="1"/>
  <c r="F704" i="1"/>
  <c r="F705" i="1"/>
  <c r="F706" i="1"/>
  <c r="F707" i="1"/>
  <c r="F710" i="1"/>
  <c r="F711" i="1"/>
  <c r="F712" i="1"/>
  <c r="F716" i="1"/>
  <c r="D211" i="3" s="1"/>
  <c r="I211" i="3" s="1"/>
  <c r="F717" i="1"/>
  <c r="F719" i="1"/>
  <c r="F720" i="1"/>
  <c r="F721" i="1"/>
  <c r="F722" i="1"/>
  <c r="F724" i="1"/>
  <c r="F725" i="1"/>
  <c r="F727"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4" i="1"/>
  <c r="F775" i="1"/>
  <c r="F776" i="1"/>
  <c r="F777" i="1"/>
  <c r="F778" i="1"/>
  <c r="F779" i="1"/>
  <c r="F780" i="1"/>
  <c r="F781" i="1"/>
  <c r="F782" i="1"/>
  <c r="F784" i="1"/>
  <c r="F785" i="1"/>
  <c r="F786" i="1"/>
  <c r="F787" i="1"/>
  <c r="F789" i="1"/>
  <c r="F790" i="1"/>
  <c r="F791" i="1"/>
  <c r="F792" i="1"/>
  <c r="F793" i="1"/>
  <c r="F794" i="1"/>
  <c r="F795" i="1"/>
  <c r="F796" i="1"/>
  <c r="F797" i="1"/>
  <c r="F798" i="1"/>
  <c r="F799" i="1"/>
  <c r="F801" i="1"/>
  <c r="F802" i="1"/>
  <c r="F803" i="1"/>
  <c r="F804" i="1"/>
  <c r="F805" i="1"/>
  <c r="F806" i="1"/>
  <c r="F807" i="1"/>
  <c r="F808" i="1"/>
  <c r="F809" i="1"/>
  <c r="F810" i="1"/>
  <c r="F811" i="1"/>
  <c r="F812" i="1"/>
  <c r="F813" i="1"/>
  <c r="F815" i="1"/>
  <c r="F816" i="1"/>
  <c r="F818" i="1"/>
  <c r="F820" i="1"/>
  <c r="F821" i="1"/>
  <c r="F823" i="1"/>
  <c r="F824" i="1"/>
  <c r="F825" i="1"/>
  <c r="F826" i="1"/>
  <c r="F827" i="1"/>
  <c r="F828" i="1"/>
  <c r="F829" i="1"/>
  <c r="F830" i="1"/>
  <c r="F831" i="1"/>
  <c r="F833" i="1"/>
  <c r="F202" i="1" s="1"/>
  <c r="E687" i="1"/>
  <c r="F687" i="1" s="1"/>
  <c r="E686" i="1"/>
  <c r="F686" i="1" s="1"/>
  <c r="E685" i="1"/>
  <c r="F685" i="1" s="1"/>
  <c r="E684" i="1"/>
  <c r="F684" i="1" s="1"/>
  <c r="E682" i="1"/>
  <c r="F682" i="1" s="1"/>
  <c r="E681" i="1"/>
  <c r="F681" i="1" s="1"/>
  <c r="E679" i="1"/>
  <c r="F679" i="1" s="1"/>
  <c r="E678" i="1"/>
  <c r="F678" i="1" s="1"/>
  <c r="E676" i="1"/>
  <c r="F676" i="1" s="1"/>
  <c r="E675" i="1"/>
  <c r="F675" i="1" s="1"/>
  <c r="E674" i="1"/>
  <c r="F674" i="1" s="1"/>
  <c r="E672" i="1"/>
  <c r="F672" i="1" s="1"/>
  <c r="E651" i="1" s="1"/>
  <c r="E652" i="1" s="1"/>
  <c r="E643" i="1" s="1"/>
  <c r="E644" i="1" s="1"/>
  <c r="E645" i="1" s="1"/>
  <c r="E646" i="1" s="1"/>
  <c r="E647" i="1" s="1"/>
  <c r="E653" i="1" s="1"/>
  <c r="E654" i="1" s="1"/>
  <c r="E634" i="1"/>
  <c r="E633" i="1"/>
  <c r="E630" i="1"/>
  <c r="E631" i="1" s="1"/>
  <c r="E632" i="1" s="1"/>
  <c r="E617" i="1"/>
  <c r="E618" i="1" s="1"/>
  <c r="E625" i="1" s="1"/>
  <c r="E626" i="1" s="1"/>
  <c r="E627" i="1" s="1"/>
  <c r="E628" i="1" s="1"/>
  <c r="E615" i="1"/>
  <c r="E623" i="1" s="1"/>
  <c r="E624" i="1" s="1"/>
  <c r="E578" i="1"/>
  <c r="E603" i="1" s="1"/>
  <c r="E563" i="1"/>
  <c r="E558" i="1"/>
  <c r="E560" i="1" s="1"/>
  <c r="E569" i="1" s="1"/>
  <c r="E572" i="1" s="1"/>
  <c r="E573" i="1" s="1"/>
  <c r="E582" i="1" s="1"/>
  <c r="E585" i="1" s="1"/>
  <c r="E599" i="1" s="1"/>
  <c r="E554" i="1"/>
  <c r="E552" i="1"/>
  <c r="E553" i="1" s="1"/>
  <c r="E555" i="1" s="1"/>
  <c r="E551" i="1"/>
  <c r="E550" i="1"/>
  <c r="E610" i="1" s="1"/>
  <c r="E549" i="1"/>
  <c r="E541" i="1"/>
  <c r="E542" i="1" s="1"/>
  <c r="E543" i="1" s="1"/>
  <c r="E544" i="1" s="1"/>
  <c r="E545" i="1" s="1"/>
  <c r="E546" i="1" s="1"/>
  <c r="E547" i="1" s="1"/>
  <c r="E538" i="1"/>
  <c r="F699" i="1" l="1"/>
  <c r="K811" i="1"/>
  <c r="K776" i="1"/>
  <c r="J682" i="1"/>
  <c r="H682" i="1"/>
  <c r="I682" i="1"/>
  <c r="G682" i="1"/>
  <c r="K793" i="1"/>
  <c r="K712" i="1"/>
  <c r="J672" i="1"/>
  <c r="H672" i="1"/>
  <c r="I672" i="1"/>
  <c r="G672" i="1"/>
  <c r="K684" i="1"/>
  <c r="J684" i="1"/>
  <c r="I684" i="1"/>
  <c r="H684" i="1"/>
  <c r="G684" i="1"/>
  <c r="K829" i="1"/>
  <c r="H820" i="1"/>
  <c r="I820" i="1"/>
  <c r="J820" i="1"/>
  <c r="G820" i="1"/>
  <c r="K792" i="1"/>
  <c r="K749" i="1"/>
  <c r="K741" i="1"/>
  <c r="K711" i="1"/>
  <c r="G681" i="1"/>
  <c r="H681" i="1"/>
  <c r="I681" i="1"/>
  <c r="J681" i="1"/>
  <c r="K803" i="1"/>
  <c r="K785" i="1"/>
  <c r="G785" i="1"/>
  <c r="J785" i="1"/>
  <c r="H785" i="1"/>
  <c r="I785" i="1"/>
  <c r="K704" i="1"/>
  <c r="I821" i="1"/>
  <c r="G821" i="1"/>
  <c r="J821" i="1"/>
  <c r="H821" i="1"/>
  <c r="K784" i="1"/>
  <c r="H784" i="1"/>
  <c r="I784" i="1"/>
  <c r="J784" i="1"/>
  <c r="G784" i="1"/>
  <c r="K674" i="1"/>
  <c r="J674" i="1"/>
  <c r="G674" i="1"/>
  <c r="I674" i="1"/>
  <c r="H674" i="1"/>
  <c r="K685" i="1"/>
  <c r="G685" i="1"/>
  <c r="H685" i="1"/>
  <c r="I685" i="1"/>
  <c r="J685" i="1"/>
  <c r="H828" i="1"/>
  <c r="J828" i="1"/>
  <c r="I828" i="1"/>
  <c r="G828" i="1"/>
  <c r="K818" i="1"/>
  <c r="H818" i="1"/>
  <c r="J818" i="1"/>
  <c r="I818" i="1"/>
  <c r="G818" i="1"/>
  <c r="K799" i="1"/>
  <c r="K791" i="1"/>
  <c r="K764" i="1"/>
  <c r="K710" i="1"/>
  <c r="K794" i="1"/>
  <c r="G735" i="1"/>
  <c r="J735" i="1"/>
  <c r="I735" i="1"/>
  <c r="H735" i="1"/>
  <c r="K676" i="1"/>
  <c r="J676" i="1"/>
  <c r="H676" i="1"/>
  <c r="G676" i="1"/>
  <c r="I676" i="1"/>
  <c r="K687" i="1"/>
  <c r="G687" i="1"/>
  <c r="H687" i="1"/>
  <c r="I687" i="1"/>
  <c r="J687" i="1"/>
  <c r="K797" i="1"/>
  <c r="K789" i="1"/>
  <c r="K779" i="1"/>
  <c r="K707" i="1"/>
  <c r="K698" i="1"/>
  <c r="J698" i="1"/>
  <c r="I698" i="1"/>
  <c r="G698" i="1"/>
  <c r="H698" i="1"/>
  <c r="G726" i="1"/>
  <c r="I726" i="1"/>
  <c r="H726" i="1"/>
  <c r="J726" i="1"/>
  <c r="K675" i="1"/>
  <c r="G675" i="1"/>
  <c r="H675" i="1"/>
  <c r="I675" i="1"/>
  <c r="J675" i="1"/>
  <c r="K790" i="1"/>
  <c r="K771" i="1"/>
  <c r="K763" i="1"/>
  <c r="K747" i="1"/>
  <c r="K739" i="1"/>
  <c r="K731" i="1"/>
  <c r="K699" i="1"/>
  <c r="K678" i="1"/>
  <c r="J678" i="1"/>
  <c r="I678" i="1"/>
  <c r="G678" i="1"/>
  <c r="H678" i="1"/>
  <c r="K202" i="1"/>
  <c r="J202" i="1"/>
  <c r="G202" i="1"/>
  <c r="H202" i="1"/>
  <c r="I202" i="1"/>
  <c r="K825" i="1"/>
  <c r="K805" i="1"/>
  <c r="K796" i="1"/>
  <c r="K787" i="1"/>
  <c r="G787" i="1"/>
  <c r="I787" i="1"/>
  <c r="J787" i="1"/>
  <c r="H787" i="1"/>
  <c r="K769" i="1"/>
  <c r="K753" i="1"/>
  <c r="K706" i="1"/>
  <c r="I455" i="1"/>
  <c r="G455" i="1"/>
  <c r="H455" i="1"/>
  <c r="J455" i="1"/>
  <c r="K686" i="1"/>
  <c r="J686" i="1"/>
  <c r="G686" i="1"/>
  <c r="H686" i="1"/>
  <c r="I686" i="1"/>
  <c r="K816" i="1"/>
  <c r="K798" i="1"/>
  <c r="K755" i="1"/>
  <c r="K708" i="1"/>
  <c r="G679" i="1"/>
  <c r="H679" i="1"/>
  <c r="I679" i="1"/>
  <c r="J679" i="1"/>
  <c r="K833" i="1"/>
  <c r="I833" i="1"/>
  <c r="J833" i="1"/>
  <c r="G833" i="1"/>
  <c r="H833" i="1"/>
  <c r="K824" i="1"/>
  <c r="K795" i="1"/>
  <c r="H786" i="1"/>
  <c r="G786" i="1"/>
  <c r="I786" i="1"/>
  <c r="J786" i="1"/>
  <c r="K736" i="1"/>
  <c r="G727" i="1"/>
  <c r="H727" i="1"/>
  <c r="I727" i="1"/>
  <c r="J727" i="1"/>
  <c r="K705" i="1"/>
  <c r="K815" i="1"/>
  <c r="K806" i="1"/>
  <c r="K770" i="1"/>
  <c r="K746" i="1"/>
  <c r="K737" i="1"/>
  <c r="K719" i="1"/>
  <c r="K679" i="1"/>
  <c r="K812" i="1"/>
  <c r="K786" i="1"/>
  <c r="K777" i="1"/>
  <c r="K752" i="1"/>
  <c r="K727" i="1"/>
  <c r="K701" i="1"/>
  <c r="K681" i="1"/>
  <c r="K831" i="1"/>
  <c r="K823" i="1"/>
  <c r="K767" i="1"/>
  <c r="K759" i="1"/>
  <c r="K751" i="1"/>
  <c r="K743" i="1"/>
  <c r="K735" i="1"/>
  <c r="K726" i="1"/>
  <c r="K700" i="1"/>
  <c r="K754" i="1"/>
  <c r="K730" i="1"/>
  <c r="K720" i="1"/>
  <c r="K761" i="1"/>
  <c r="K830" i="1"/>
  <c r="K821" i="1"/>
  <c r="K775" i="1"/>
  <c r="K758" i="1"/>
  <c r="K742" i="1"/>
  <c r="K734" i="1"/>
  <c r="K672" i="1"/>
  <c r="K820" i="1"/>
  <c r="K809" i="1"/>
  <c r="K801" i="1"/>
  <c r="K782" i="1"/>
  <c r="K774" i="1"/>
  <c r="K765" i="1"/>
  <c r="K757" i="1"/>
  <c r="K733" i="1"/>
  <c r="K724" i="1"/>
  <c r="K762" i="1"/>
  <c r="K778" i="1"/>
  <c r="K745" i="1"/>
  <c r="K729" i="1"/>
  <c r="K760" i="1"/>
  <c r="K802" i="1"/>
  <c r="K828" i="1"/>
  <c r="K808" i="1"/>
  <c r="K781" i="1"/>
  <c r="K772" i="1"/>
  <c r="K756" i="1"/>
  <c r="K748" i="1"/>
  <c r="K740" i="1"/>
  <c r="K732" i="1"/>
  <c r="K722" i="1"/>
  <c r="K455" i="1"/>
  <c r="K826" i="1"/>
  <c r="K738" i="1"/>
  <c r="K716" i="1"/>
  <c r="K813" i="1"/>
  <c r="K702" i="1"/>
  <c r="K804" i="1"/>
  <c r="K768" i="1"/>
  <c r="K744" i="1"/>
  <c r="K682" i="1"/>
  <c r="K810" i="1"/>
  <c r="K766" i="1"/>
  <c r="K750" i="1"/>
  <c r="K725" i="1"/>
  <c r="K827" i="1"/>
  <c r="K807" i="1"/>
  <c r="K780" i="1"/>
  <c r="K721" i="1"/>
  <c r="K717" i="1"/>
  <c r="F713" i="1"/>
  <c r="E714" i="1"/>
  <c r="F714" i="1" s="1"/>
  <c r="E556" i="1"/>
  <c r="E557" i="1" s="1"/>
  <c r="E559" i="1"/>
  <c r="E561" i="1" s="1"/>
  <c r="E562" i="1" s="1"/>
  <c r="E564" i="1" s="1"/>
  <c r="E565" i="1" s="1"/>
  <c r="E566" i="1" s="1"/>
  <c r="E567" i="1" s="1"/>
  <c r="E568" i="1" s="1"/>
  <c r="E570" i="1" s="1"/>
  <c r="E619" i="1"/>
  <c r="E620" i="1" s="1"/>
  <c r="E621" i="1" s="1"/>
  <c r="E622" i="1" s="1"/>
  <c r="E641" i="1"/>
  <c r="E539" i="1"/>
  <c r="E540" i="1" s="1"/>
  <c r="K714" i="1" l="1"/>
  <c r="K713" i="1"/>
  <c r="E571" i="1"/>
  <c r="E574" i="1"/>
  <c r="E575" i="1" s="1"/>
  <c r="E531" i="1" s="1"/>
  <c r="E519" i="1"/>
  <c r="E520" i="1" s="1"/>
  <c r="E521" i="1" s="1"/>
  <c r="E522" i="1" s="1"/>
  <c r="E523" i="1" s="1"/>
  <c r="E524" i="1" s="1"/>
  <c r="E525" i="1" s="1"/>
  <c r="E526" i="1" s="1"/>
  <c r="E527" i="1" s="1"/>
  <c r="E528" i="1" s="1"/>
  <c r="E518" i="1"/>
  <c r="E517" i="1"/>
  <c r="E576" i="1" l="1"/>
  <c r="E577" i="1" s="1"/>
  <c r="E579" i="1"/>
  <c r="E580" i="1" s="1"/>
  <c r="E581" i="1" s="1"/>
  <c r="E583" i="1" s="1"/>
  <c r="E584" i="1" s="1"/>
  <c r="E586" i="1" s="1"/>
  <c r="E587" i="1" s="1"/>
  <c r="E588" i="1" s="1"/>
  <c r="E589" i="1" s="1"/>
  <c r="E590" i="1" s="1"/>
  <c r="E591" i="1" s="1"/>
  <c r="E592" i="1" s="1"/>
  <c r="E593" i="1" s="1"/>
  <c r="E594" i="1" s="1"/>
  <c r="E595" i="1" s="1"/>
  <c r="E596" i="1" s="1"/>
  <c r="E597" i="1" s="1"/>
  <c r="E598" i="1" s="1"/>
  <c r="E600" i="1" s="1"/>
  <c r="E601" i="1" s="1"/>
  <c r="E602" i="1" s="1"/>
  <c r="E604" i="1" s="1"/>
  <c r="E605" i="1" s="1"/>
  <c r="E606" i="1" s="1"/>
  <c r="E607" i="1" s="1"/>
  <c r="E608" i="1" s="1"/>
  <c r="E609" i="1" s="1"/>
  <c r="E611" i="1" s="1"/>
  <c r="E612" i="1" s="1"/>
  <c r="E613" i="1" s="1"/>
  <c r="E510" i="1" l="1"/>
  <c r="E509" i="1"/>
  <c r="E508" i="1"/>
  <c r="E507" i="1"/>
  <c r="E506" i="1"/>
  <c r="E498" i="1" l="1"/>
  <c r="F498" i="1" s="1"/>
  <c r="F504" i="1"/>
  <c r="F505" i="1"/>
  <c r="F506" i="1"/>
  <c r="F507" i="1"/>
  <c r="F508" i="1"/>
  <c r="F509" i="1"/>
  <c r="F510" i="1"/>
  <c r="F512" i="1"/>
  <c r="F513" i="1"/>
  <c r="F515" i="1"/>
  <c r="F517" i="1"/>
  <c r="F518" i="1"/>
  <c r="F519" i="1"/>
  <c r="F520" i="1"/>
  <c r="F521" i="1"/>
  <c r="F522" i="1"/>
  <c r="F523" i="1"/>
  <c r="F524" i="1"/>
  <c r="F525" i="1"/>
  <c r="F526" i="1"/>
  <c r="F527" i="1"/>
  <c r="F528" i="1"/>
  <c r="F530" i="1"/>
  <c r="F531" i="1"/>
  <c r="F532" i="1"/>
  <c r="F533" i="1"/>
  <c r="F534" i="1"/>
  <c r="F538" i="1"/>
  <c r="F539" i="1"/>
  <c r="F540" i="1"/>
  <c r="F541" i="1"/>
  <c r="F542" i="1"/>
  <c r="F543" i="1"/>
  <c r="F544" i="1"/>
  <c r="F545" i="1"/>
  <c r="F546" i="1"/>
  <c r="F547"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5" i="1"/>
  <c r="F616" i="1"/>
  <c r="F617" i="1"/>
  <c r="F618" i="1"/>
  <c r="F619" i="1"/>
  <c r="F620" i="1"/>
  <c r="F621" i="1"/>
  <c r="F622" i="1"/>
  <c r="F623" i="1"/>
  <c r="F624" i="1"/>
  <c r="F625" i="1"/>
  <c r="F626" i="1"/>
  <c r="F627" i="1"/>
  <c r="F628" i="1"/>
  <c r="F630" i="1"/>
  <c r="F631" i="1"/>
  <c r="F632" i="1"/>
  <c r="F633" i="1"/>
  <c r="F634" i="1"/>
  <c r="F636" i="1"/>
  <c r="F637" i="1"/>
  <c r="F638" i="1"/>
  <c r="F640" i="1"/>
  <c r="F641" i="1"/>
  <c r="F642" i="1"/>
  <c r="F643" i="1"/>
  <c r="F644" i="1"/>
  <c r="F645" i="1"/>
  <c r="F646" i="1"/>
  <c r="F647" i="1"/>
  <c r="F648" i="1"/>
  <c r="F649" i="1"/>
  <c r="F650" i="1"/>
  <c r="F651" i="1"/>
  <c r="F652" i="1"/>
  <c r="F653" i="1"/>
  <c r="F654" i="1"/>
  <c r="E227" i="1"/>
  <c r="E114" i="1"/>
  <c r="E113" i="1"/>
  <c r="E112" i="1"/>
  <c r="E109" i="1"/>
  <c r="E108" i="1"/>
  <c r="E107" i="1"/>
  <c r="E105" i="1"/>
  <c r="E104" i="1"/>
  <c r="E103" i="1"/>
  <c r="E100" i="1"/>
  <c r="E99" i="1"/>
  <c r="E98" i="1"/>
  <c r="E95" i="1"/>
  <c r="E93" i="1"/>
  <c r="E91" i="1"/>
  <c r="E90" i="1"/>
  <c r="E89" i="1"/>
  <c r="E87" i="1"/>
  <c r="E86" i="1"/>
  <c r="E85" i="1"/>
  <c r="E83" i="1"/>
  <c r="E82" i="1"/>
  <c r="E81" i="1"/>
  <c r="E78" i="1"/>
  <c r="E77" i="1"/>
  <c r="E76" i="1"/>
  <c r="E73" i="1"/>
  <c r="E72" i="1"/>
  <c r="E71" i="1"/>
  <c r="E69" i="1"/>
  <c r="E68" i="1"/>
  <c r="E67" i="1"/>
  <c r="E65" i="1"/>
  <c r="E64" i="1"/>
  <c r="E63" i="1"/>
  <c r="E60" i="1"/>
  <c r="E59" i="1"/>
  <c r="E57" i="1"/>
  <c r="E56" i="1"/>
  <c r="E55" i="1"/>
  <c r="E53" i="1"/>
  <c r="E52" i="1"/>
  <c r="E51" i="1"/>
  <c r="J518" i="1" l="1"/>
  <c r="G518" i="1"/>
  <c r="H518" i="1"/>
  <c r="I518" i="1"/>
  <c r="K606" i="1"/>
  <c r="H606" i="1"/>
  <c r="G606" i="1"/>
  <c r="I606" i="1"/>
  <c r="J606" i="1"/>
  <c r="K566" i="1"/>
  <c r="H566" i="1"/>
  <c r="J566" i="1"/>
  <c r="G566" i="1"/>
  <c r="I566" i="1"/>
  <c r="K550" i="1"/>
  <c r="H550" i="1"/>
  <c r="J550" i="1"/>
  <c r="G550" i="1"/>
  <c r="I550" i="1"/>
  <c r="K631" i="1"/>
  <c r="K622" i="1"/>
  <c r="H605" i="1"/>
  <c r="I605" i="1"/>
  <c r="G605" i="1"/>
  <c r="J605" i="1"/>
  <c r="H597" i="1"/>
  <c r="I597" i="1"/>
  <c r="J597" i="1"/>
  <c r="G597" i="1"/>
  <c r="K589" i="1"/>
  <c r="H589" i="1"/>
  <c r="I589" i="1"/>
  <c r="G589" i="1"/>
  <c r="J589" i="1"/>
  <c r="K581" i="1"/>
  <c r="H581" i="1"/>
  <c r="I581" i="1"/>
  <c r="G581" i="1"/>
  <c r="J581" i="1"/>
  <c r="K573" i="1"/>
  <c r="H573" i="1"/>
  <c r="I573" i="1"/>
  <c r="G573" i="1"/>
  <c r="J573" i="1"/>
  <c r="H565" i="1"/>
  <c r="I565" i="1"/>
  <c r="G565" i="1"/>
  <c r="J565" i="1"/>
  <c r="K557" i="1"/>
  <c r="H557" i="1"/>
  <c r="I557" i="1"/>
  <c r="G557" i="1"/>
  <c r="J557" i="1"/>
  <c r="K540" i="1"/>
  <c r="H540" i="1"/>
  <c r="J540" i="1"/>
  <c r="I540" i="1"/>
  <c r="G540" i="1"/>
  <c r="K509" i="1"/>
  <c r="K632" i="1"/>
  <c r="K574" i="1"/>
  <c r="H574" i="1"/>
  <c r="G574" i="1"/>
  <c r="I574" i="1"/>
  <c r="J574" i="1"/>
  <c r="H530" i="1"/>
  <c r="J530" i="1"/>
  <c r="G530" i="1"/>
  <c r="I530" i="1"/>
  <c r="H580" i="1"/>
  <c r="G580" i="1"/>
  <c r="I580" i="1"/>
  <c r="J580" i="1"/>
  <c r="K556" i="1"/>
  <c r="H556" i="1"/>
  <c r="I556" i="1"/>
  <c r="G556" i="1"/>
  <c r="J556" i="1"/>
  <c r="K527" i="1"/>
  <c r="K647" i="1"/>
  <c r="K638" i="1"/>
  <c r="H638" i="1"/>
  <c r="I638" i="1"/>
  <c r="J638" i="1"/>
  <c r="G638" i="1"/>
  <c r="K628" i="1"/>
  <c r="H603" i="1"/>
  <c r="I603" i="1"/>
  <c r="G603" i="1"/>
  <c r="J603" i="1"/>
  <c r="H595" i="1"/>
  <c r="I595" i="1"/>
  <c r="J595" i="1"/>
  <c r="G595" i="1"/>
  <c r="H587" i="1"/>
  <c r="I587" i="1"/>
  <c r="G587" i="1"/>
  <c r="J587" i="1"/>
  <c r="H579" i="1"/>
  <c r="I579" i="1"/>
  <c r="J579" i="1"/>
  <c r="G579" i="1"/>
  <c r="H526" i="1"/>
  <c r="G526" i="1"/>
  <c r="I526" i="1"/>
  <c r="J526" i="1"/>
  <c r="K615" i="1"/>
  <c r="K640" i="1"/>
  <c r="K596" i="1"/>
  <c r="H596" i="1"/>
  <c r="G596" i="1"/>
  <c r="I596" i="1"/>
  <c r="J596" i="1"/>
  <c r="H572" i="1"/>
  <c r="I572" i="1"/>
  <c r="G572" i="1"/>
  <c r="J572" i="1"/>
  <c r="K654" i="1"/>
  <c r="H610" i="1"/>
  <c r="J610" i="1"/>
  <c r="G610" i="1"/>
  <c r="I610" i="1"/>
  <c r="H586" i="1"/>
  <c r="G586" i="1"/>
  <c r="I586" i="1"/>
  <c r="J586" i="1"/>
  <c r="H578" i="1"/>
  <c r="J578" i="1"/>
  <c r="I578" i="1"/>
  <c r="G578" i="1"/>
  <c r="K545" i="1"/>
  <c r="K534" i="1"/>
  <c r="H534" i="1"/>
  <c r="G534" i="1"/>
  <c r="I534" i="1"/>
  <c r="J534" i="1"/>
  <c r="K525" i="1"/>
  <c r="K517" i="1"/>
  <c r="G517" i="1"/>
  <c r="J517" i="1"/>
  <c r="I517" i="1"/>
  <c r="H517" i="1"/>
  <c r="K590" i="1"/>
  <c r="H590" i="1"/>
  <c r="G590" i="1"/>
  <c r="I590" i="1"/>
  <c r="J590" i="1"/>
  <c r="H604" i="1"/>
  <c r="I604" i="1"/>
  <c r="J604" i="1"/>
  <c r="G604" i="1"/>
  <c r="H547" i="1"/>
  <c r="I547" i="1"/>
  <c r="G547" i="1"/>
  <c r="J547" i="1"/>
  <c r="K508" i="1"/>
  <c r="H637" i="1"/>
  <c r="I637" i="1"/>
  <c r="G637" i="1"/>
  <c r="J637" i="1"/>
  <c r="H602" i="1"/>
  <c r="G602" i="1"/>
  <c r="I602" i="1"/>
  <c r="J602" i="1"/>
  <c r="K653" i="1"/>
  <c r="H636" i="1"/>
  <c r="G636" i="1"/>
  <c r="I636" i="1"/>
  <c r="J636" i="1"/>
  <c r="H609" i="1"/>
  <c r="I609" i="1"/>
  <c r="G609" i="1"/>
  <c r="J609" i="1"/>
  <c r="H601" i="1"/>
  <c r="I601" i="1"/>
  <c r="G601" i="1"/>
  <c r="J601" i="1"/>
  <c r="K593" i="1"/>
  <c r="H593" i="1"/>
  <c r="I593" i="1"/>
  <c r="G593" i="1"/>
  <c r="J593" i="1"/>
  <c r="K585" i="1"/>
  <c r="H585" i="1"/>
  <c r="I585" i="1"/>
  <c r="G585" i="1"/>
  <c r="J585" i="1"/>
  <c r="H577" i="1"/>
  <c r="I577" i="1"/>
  <c r="G577" i="1"/>
  <c r="J577" i="1"/>
  <c r="H569" i="1"/>
  <c r="I569" i="1"/>
  <c r="G569" i="1"/>
  <c r="J569" i="1"/>
  <c r="H561" i="1"/>
  <c r="I561" i="1"/>
  <c r="G561" i="1"/>
  <c r="J561" i="1"/>
  <c r="K544" i="1"/>
  <c r="K533" i="1"/>
  <c r="K524" i="1"/>
  <c r="H524" i="1"/>
  <c r="I524" i="1"/>
  <c r="J524" i="1"/>
  <c r="G524" i="1"/>
  <c r="G515" i="1"/>
  <c r="J515" i="1"/>
  <c r="H515" i="1"/>
  <c r="I515" i="1"/>
  <c r="G505" i="1"/>
  <c r="J505" i="1"/>
  <c r="H505" i="1"/>
  <c r="I505" i="1"/>
  <c r="K623" i="1"/>
  <c r="K582" i="1"/>
  <c r="H582" i="1"/>
  <c r="J582" i="1"/>
  <c r="G582" i="1"/>
  <c r="I582" i="1"/>
  <c r="K541" i="1"/>
  <c r="K630" i="1"/>
  <c r="H588" i="1"/>
  <c r="I588" i="1"/>
  <c r="J588" i="1"/>
  <c r="G588" i="1"/>
  <c r="H564" i="1"/>
  <c r="G564" i="1"/>
  <c r="I564" i="1"/>
  <c r="J564" i="1"/>
  <c r="K519" i="1"/>
  <c r="K646" i="1"/>
  <c r="H594" i="1"/>
  <c r="J594" i="1"/>
  <c r="G594" i="1"/>
  <c r="I594" i="1"/>
  <c r="K644" i="1"/>
  <c r="K625" i="1"/>
  <c r="H608" i="1"/>
  <c r="I608" i="1"/>
  <c r="J608" i="1"/>
  <c r="G608" i="1"/>
  <c r="K600" i="1"/>
  <c r="H600" i="1"/>
  <c r="G600" i="1"/>
  <c r="I600" i="1"/>
  <c r="J600" i="1"/>
  <c r="K592" i="1"/>
  <c r="H592" i="1"/>
  <c r="I592" i="1"/>
  <c r="J592" i="1"/>
  <c r="G592" i="1"/>
  <c r="K584" i="1"/>
  <c r="H584" i="1"/>
  <c r="G584" i="1"/>
  <c r="I584" i="1"/>
  <c r="J584" i="1"/>
  <c r="H576" i="1"/>
  <c r="I576" i="1"/>
  <c r="J576" i="1"/>
  <c r="G576" i="1"/>
  <c r="H568" i="1"/>
  <c r="G568" i="1"/>
  <c r="J568" i="1"/>
  <c r="I568" i="1"/>
  <c r="K543" i="1"/>
  <c r="K532" i="1"/>
  <c r="K523" i="1"/>
  <c r="K598" i="1"/>
  <c r="H598" i="1"/>
  <c r="J598" i="1"/>
  <c r="G598" i="1"/>
  <c r="I598" i="1"/>
  <c r="K558" i="1"/>
  <c r="H558" i="1"/>
  <c r="G558" i="1"/>
  <c r="I558" i="1"/>
  <c r="J558" i="1"/>
  <c r="K641" i="1"/>
  <c r="K621" i="1"/>
  <c r="K607" i="1"/>
  <c r="H607" i="1"/>
  <c r="I607" i="1"/>
  <c r="J607" i="1"/>
  <c r="G607" i="1"/>
  <c r="K599" i="1"/>
  <c r="H599" i="1"/>
  <c r="I599" i="1"/>
  <c r="G599" i="1"/>
  <c r="J599" i="1"/>
  <c r="K591" i="1"/>
  <c r="H591" i="1"/>
  <c r="I591" i="1"/>
  <c r="J591" i="1"/>
  <c r="G591" i="1"/>
  <c r="K583" i="1"/>
  <c r="H583" i="1"/>
  <c r="I583" i="1"/>
  <c r="G583" i="1"/>
  <c r="J583" i="1"/>
  <c r="K575" i="1"/>
  <c r="H575" i="1"/>
  <c r="I575" i="1"/>
  <c r="J575" i="1"/>
  <c r="G575" i="1"/>
  <c r="K567" i="1"/>
  <c r="H567" i="1"/>
  <c r="I567" i="1"/>
  <c r="G567" i="1"/>
  <c r="J567" i="1"/>
  <c r="K559" i="1"/>
  <c r="H559" i="1"/>
  <c r="I559" i="1"/>
  <c r="J559" i="1"/>
  <c r="G559" i="1"/>
  <c r="K551" i="1"/>
  <c r="H551" i="1"/>
  <c r="I551" i="1"/>
  <c r="G551" i="1"/>
  <c r="J551" i="1"/>
  <c r="K542" i="1"/>
  <c r="K531" i="1"/>
  <c r="K498" i="1"/>
  <c r="K642" i="1"/>
  <c r="K521" i="1"/>
  <c r="K649" i="1"/>
  <c r="K613" i="1"/>
  <c r="K565" i="1"/>
  <c r="K549" i="1"/>
  <c r="K528" i="1"/>
  <c r="K520" i="1"/>
  <c r="K612" i="1"/>
  <c r="K604" i="1"/>
  <c r="K588" i="1"/>
  <c r="K580" i="1"/>
  <c r="K572" i="1"/>
  <c r="K564" i="1"/>
  <c r="K547" i="1"/>
  <c r="K539" i="1"/>
  <c r="K648" i="1"/>
  <c r="K620" i="1"/>
  <c r="K611" i="1"/>
  <c r="K603" i="1"/>
  <c r="K595" i="1"/>
  <c r="K587" i="1"/>
  <c r="K579" i="1"/>
  <c r="K571" i="1"/>
  <c r="K563" i="1"/>
  <c r="K555" i="1"/>
  <c r="K546" i="1"/>
  <c r="K538" i="1"/>
  <c r="K526" i="1"/>
  <c r="K518" i="1"/>
  <c r="K507" i="1"/>
  <c r="K650" i="1"/>
  <c r="K510" i="1"/>
  <c r="K605" i="1"/>
  <c r="K637" i="1"/>
  <c r="K627" i="1"/>
  <c r="K610" i="1"/>
  <c r="K594" i="1"/>
  <c r="K578" i="1"/>
  <c r="K562" i="1"/>
  <c r="K506" i="1"/>
  <c r="K645" i="1"/>
  <c r="K626" i="1"/>
  <c r="K609" i="1"/>
  <c r="K601" i="1"/>
  <c r="K569" i="1"/>
  <c r="K553" i="1"/>
  <c r="K515" i="1"/>
  <c r="K652" i="1"/>
  <c r="K634" i="1"/>
  <c r="K617" i="1"/>
  <c r="K608" i="1"/>
  <c r="K576" i="1"/>
  <c r="K568" i="1"/>
  <c r="K560" i="1"/>
  <c r="K552" i="1"/>
  <c r="K513" i="1"/>
  <c r="K504" i="1"/>
  <c r="K530" i="1"/>
  <c r="K597" i="1"/>
  <c r="K619" i="1"/>
  <c r="K602" i="1"/>
  <c r="K586" i="1"/>
  <c r="K570" i="1"/>
  <c r="K554" i="1"/>
  <c r="K636" i="1"/>
  <c r="K618" i="1"/>
  <c r="K577" i="1"/>
  <c r="K561" i="1"/>
  <c r="K505" i="1"/>
  <c r="K651" i="1"/>
  <c r="K643" i="1"/>
  <c r="K633" i="1"/>
  <c r="K624" i="1"/>
  <c r="K616" i="1"/>
  <c r="K522" i="1"/>
  <c r="K512" i="1"/>
  <c r="E194" i="1"/>
  <c r="E43" i="1"/>
  <c r="E42" i="1"/>
  <c r="E41" i="1"/>
  <c r="E39" i="1"/>
  <c r="E38" i="1"/>
  <c r="E37" i="1"/>
  <c r="E34" i="1" l="1"/>
  <c r="E33" i="1"/>
  <c r="E32" i="1"/>
  <c r="E30" i="1"/>
  <c r="E28" i="1"/>
  <c r="E29" i="1"/>
  <c r="E26" i="1"/>
  <c r="E25" i="1"/>
  <c r="E24" i="1"/>
  <c r="E502" i="1" l="1"/>
  <c r="F502" i="1" s="1"/>
  <c r="E501" i="1"/>
  <c r="F501" i="1" s="1"/>
  <c r="E500" i="1"/>
  <c r="F500" i="1" s="1"/>
  <c r="E497" i="1"/>
  <c r="F497" i="1" s="1"/>
  <c r="E496" i="1"/>
  <c r="F496" i="1" s="1"/>
  <c r="E495" i="1"/>
  <c r="F495" i="1" s="1"/>
  <c r="E494" i="1"/>
  <c r="F494" i="1" s="1"/>
  <c r="E489" i="1"/>
  <c r="F489" i="1" s="1"/>
  <c r="E490" i="1"/>
  <c r="F490" i="1" s="1"/>
  <c r="E491" i="1"/>
  <c r="F491" i="1" s="1"/>
  <c r="E478" i="1"/>
  <c r="F478" i="1" s="1"/>
  <c r="E492" i="1"/>
  <c r="F492" i="1" s="1"/>
  <c r="E488" i="1"/>
  <c r="F488" i="1" s="1"/>
  <c r="E487" i="1"/>
  <c r="F487" i="1" s="1"/>
  <c r="E486" i="1"/>
  <c r="F486" i="1" s="1"/>
  <c r="E485" i="1"/>
  <c r="F485" i="1" s="1"/>
  <c r="E484" i="1"/>
  <c r="F484" i="1" s="1"/>
  <c r="E483" i="1"/>
  <c r="F483" i="1" s="1"/>
  <c r="E482" i="1"/>
  <c r="F482" i="1" s="1"/>
  <c r="E481" i="1"/>
  <c r="F481" i="1" s="1"/>
  <c r="E480" i="1"/>
  <c r="F480" i="1" s="1"/>
  <c r="E467" i="1"/>
  <c r="F467" i="1" s="1"/>
  <c r="E466" i="1"/>
  <c r="F466" i="1" s="1"/>
  <c r="F465" i="1" s="1"/>
  <c r="E464" i="1"/>
  <c r="F464" i="1" s="1"/>
  <c r="E463" i="1"/>
  <c r="F463" i="1" s="1"/>
  <c r="E462" i="1"/>
  <c r="F462" i="1" s="1"/>
  <c r="E461" i="1"/>
  <c r="F461" i="1" s="1"/>
  <c r="E460" i="1"/>
  <c r="F460" i="1" s="1"/>
  <c r="E458" i="1"/>
  <c r="F458" i="1" s="1"/>
  <c r="E457" i="1"/>
  <c r="F457" i="1" s="1"/>
  <c r="E456" i="1"/>
  <c r="F456" i="1" s="1"/>
  <c r="F454" i="1" s="1"/>
  <c r="E453" i="1"/>
  <c r="F453" i="1" s="1"/>
  <c r="F452" i="1" s="1"/>
  <c r="F451" i="1" s="1"/>
  <c r="E450" i="1"/>
  <c r="F450" i="1" s="1"/>
  <c r="E449" i="1"/>
  <c r="F449" i="1" s="1"/>
  <c r="E448" i="1"/>
  <c r="F448" i="1" s="1"/>
  <c r="E447" i="1"/>
  <c r="F447" i="1" s="1"/>
  <c r="E446" i="1"/>
  <c r="F446" i="1" s="1"/>
  <c r="E445" i="1"/>
  <c r="F445" i="1" s="1"/>
  <c r="E444" i="1"/>
  <c r="F444" i="1" s="1"/>
  <c r="E443" i="1"/>
  <c r="F443" i="1" s="1"/>
  <c r="E441" i="1"/>
  <c r="F441" i="1" s="1"/>
  <c r="E440" i="1"/>
  <c r="F440" i="1" s="1"/>
  <c r="E439" i="1"/>
  <c r="F439" i="1" s="1"/>
  <c r="E438" i="1"/>
  <c r="F438" i="1" s="1"/>
  <c r="E437" i="1"/>
  <c r="F437" i="1" s="1"/>
  <c r="E436" i="1"/>
  <c r="F436" i="1" s="1"/>
  <c r="E435" i="1"/>
  <c r="F435" i="1" s="1"/>
  <c r="E434" i="1"/>
  <c r="F434" i="1" s="1"/>
  <c r="E433" i="1"/>
  <c r="F433" i="1" s="1"/>
  <c r="E432" i="1"/>
  <c r="F432" i="1" s="1"/>
  <c r="E431" i="1"/>
  <c r="F431" i="1" s="1"/>
  <c r="E430" i="1"/>
  <c r="F430" i="1" s="1"/>
  <c r="E428" i="1"/>
  <c r="F428" i="1" s="1"/>
  <c r="E429" i="1"/>
  <c r="F429" i="1" s="1"/>
  <c r="E427" i="1"/>
  <c r="F427" i="1" s="1"/>
  <c r="E424" i="1"/>
  <c r="F424" i="1" s="1"/>
  <c r="E426" i="1"/>
  <c r="F426" i="1" s="1"/>
  <c r="E425" i="1"/>
  <c r="F425" i="1" s="1"/>
  <c r="E423" i="1"/>
  <c r="F423" i="1" s="1"/>
  <c r="E421" i="1"/>
  <c r="F421" i="1" s="1"/>
  <c r="E422" i="1"/>
  <c r="F422" i="1" s="1"/>
  <c r="E408" i="1"/>
  <c r="F408" i="1" s="1"/>
  <c r="K449" i="1" l="1"/>
  <c r="I449" i="1"/>
  <c r="J449" i="1"/>
  <c r="G449" i="1"/>
  <c r="H449" i="1"/>
  <c r="K93" i="1"/>
  <c r="I93" i="1"/>
  <c r="H93" i="1"/>
  <c r="J93" i="1"/>
  <c r="G93" i="1"/>
  <c r="K41" i="1"/>
  <c r="I41" i="1"/>
  <c r="H41" i="1"/>
  <c r="J41" i="1"/>
  <c r="G41" i="1"/>
  <c r="K502" i="1"/>
  <c r="H502" i="1"/>
  <c r="I502" i="1"/>
  <c r="G502" i="1"/>
  <c r="J502" i="1"/>
  <c r="K460" i="1"/>
  <c r="H460" i="1"/>
  <c r="I460" i="1"/>
  <c r="G460" i="1"/>
  <c r="J460" i="1"/>
  <c r="K91" i="1"/>
  <c r="I91" i="1"/>
  <c r="G91" i="1"/>
  <c r="H91" i="1"/>
  <c r="J91" i="1"/>
  <c r="K56" i="1"/>
  <c r="I56" i="1"/>
  <c r="J56" i="1"/>
  <c r="G56" i="1"/>
  <c r="H56" i="1"/>
  <c r="K485" i="1"/>
  <c r="K434" i="1"/>
  <c r="H434" i="1"/>
  <c r="I434" i="1"/>
  <c r="G434" i="1"/>
  <c r="J434" i="1"/>
  <c r="K451" i="1"/>
  <c r="I451" i="1"/>
  <c r="J451" i="1"/>
  <c r="G451" i="1"/>
  <c r="H451" i="1"/>
  <c r="K103" i="1"/>
  <c r="I103" i="1"/>
  <c r="G103" i="1"/>
  <c r="J103" i="1"/>
  <c r="H103" i="1"/>
  <c r="K67" i="1"/>
  <c r="I67" i="1"/>
  <c r="G67" i="1"/>
  <c r="H67" i="1"/>
  <c r="J67" i="1"/>
  <c r="K38" i="1"/>
  <c r="I38" i="1"/>
  <c r="J38" i="1"/>
  <c r="G38" i="1"/>
  <c r="H38" i="1"/>
  <c r="K486" i="1"/>
  <c r="K444" i="1"/>
  <c r="H444" i="1"/>
  <c r="I444" i="1"/>
  <c r="J444" i="1"/>
  <c r="G444" i="1"/>
  <c r="K113" i="1"/>
  <c r="I113" i="1"/>
  <c r="G113" i="1"/>
  <c r="H113" i="1"/>
  <c r="J113" i="1"/>
  <c r="K100" i="1"/>
  <c r="I100" i="1"/>
  <c r="J100" i="1"/>
  <c r="G100" i="1"/>
  <c r="H100" i="1"/>
  <c r="K89" i="1"/>
  <c r="I89" i="1"/>
  <c r="H89" i="1"/>
  <c r="J89" i="1"/>
  <c r="G89" i="1"/>
  <c r="K77" i="1"/>
  <c r="I77" i="1"/>
  <c r="G77" i="1"/>
  <c r="J77" i="1"/>
  <c r="H77" i="1"/>
  <c r="K65" i="1"/>
  <c r="I65" i="1"/>
  <c r="G65" i="1"/>
  <c r="H65" i="1"/>
  <c r="J65" i="1"/>
  <c r="K53" i="1"/>
  <c r="I53" i="1"/>
  <c r="G53" i="1"/>
  <c r="H53" i="1"/>
  <c r="J53" i="1"/>
  <c r="K37" i="1"/>
  <c r="I37" i="1"/>
  <c r="H37" i="1"/>
  <c r="J37" i="1"/>
  <c r="G37" i="1"/>
  <c r="K25" i="1"/>
  <c r="I25" i="1"/>
  <c r="G25" i="1"/>
  <c r="H25" i="1"/>
  <c r="J25" i="1"/>
  <c r="K487" i="1"/>
  <c r="K495" i="1"/>
  <c r="K440" i="1"/>
  <c r="H440" i="1"/>
  <c r="I440" i="1"/>
  <c r="J440" i="1"/>
  <c r="G440" i="1"/>
  <c r="K467" i="1"/>
  <c r="I467" i="1"/>
  <c r="G467" i="1"/>
  <c r="J467" i="1"/>
  <c r="H467" i="1"/>
  <c r="K57" i="1"/>
  <c r="I57" i="1"/>
  <c r="G57" i="1"/>
  <c r="H57" i="1"/>
  <c r="J57" i="1"/>
  <c r="K490" i="1"/>
  <c r="K433" i="1"/>
  <c r="I433" i="1"/>
  <c r="J433" i="1"/>
  <c r="G433" i="1"/>
  <c r="H433" i="1"/>
  <c r="K24" i="1"/>
  <c r="I24" i="1"/>
  <c r="J24" i="1"/>
  <c r="G24" i="1"/>
  <c r="H24" i="1"/>
  <c r="K81" i="1"/>
  <c r="I81" i="1"/>
  <c r="H81" i="1"/>
  <c r="J81" i="1"/>
  <c r="G81" i="1"/>
  <c r="K39" i="1"/>
  <c r="I39" i="1"/>
  <c r="G39" i="1"/>
  <c r="H39" i="1"/>
  <c r="J39" i="1"/>
  <c r="K489" i="1"/>
  <c r="K443" i="1"/>
  <c r="I443" i="1"/>
  <c r="J443" i="1"/>
  <c r="G443" i="1"/>
  <c r="H443" i="1"/>
  <c r="K114" i="1"/>
  <c r="I114" i="1"/>
  <c r="J114" i="1"/>
  <c r="H114" i="1"/>
  <c r="G114" i="1"/>
  <c r="K78" i="1"/>
  <c r="I78" i="1"/>
  <c r="J78" i="1"/>
  <c r="G78" i="1"/>
  <c r="H78" i="1"/>
  <c r="K26" i="1"/>
  <c r="I26" i="1"/>
  <c r="J26" i="1"/>
  <c r="H26" i="1"/>
  <c r="G26" i="1"/>
  <c r="K427" i="1"/>
  <c r="I427" i="1"/>
  <c r="J427" i="1"/>
  <c r="G427" i="1"/>
  <c r="H427" i="1"/>
  <c r="K452" i="1"/>
  <c r="H452" i="1"/>
  <c r="I452" i="1"/>
  <c r="J452" i="1"/>
  <c r="G452" i="1"/>
  <c r="K408" i="1"/>
  <c r="K429" i="1"/>
  <c r="I429" i="1"/>
  <c r="J429" i="1"/>
  <c r="G429" i="1"/>
  <c r="H429" i="1"/>
  <c r="K436" i="1"/>
  <c r="H436" i="1"/>
  <c r="I436" i="1"/>
  <c r="J436" i="1"/>
  <c r="G436" i="1"/>
  <c r="K445" i="1"/>
  <c r="I445" i="1"/>
  <c r="J445" i="1"/>
  <c r="G445" i="1"/>
  <c r="H445" i="1"/>
  <c r="K453" i="1"/>
  <c r="I453" i="1"/>
  <c r="G453" i="1"/>
  <c r="H453" i="1"/>
  <c r="J453" i="1"/>
  <c r="K463" i="1"/>
  <c r="I463" i="1"/>
  <c r="G463" i="1"/>
  <c r="J463" i="1"/>
  <c r="H463" i="1"/>
  <c r="K112" i="1"/>
  <c r="I112" i="1"/>
  <c r="J112" i="1"/>
  <c r="G112" i="1"/>
  <c r="H112" i="1"/>
  <c r="K99" i="1"/>
  <c r="I99" i="1"/>
  <c r="G99" i="1"/>
  <c r="J99" i="1"/>
  <c r="H99" i="1"/>
  <c r="K87" i="1"/>
  <c r="I87" i="1"/>
  <c r="G87" i="1"/>
  <c r="H87" i="1"/>
  <c r="J87" i="1"/>
  <c r="K76" i="1"/>
  <c r="I76" i="1"/>
  <c r="J76" i="1"/>
  <c r="G76" i="1"/>
  <c r="H76" i="1"/>
  <c r="K64" i="1"/>
  <c r="I64" i="1"/>
  <c r="J64" i="1"/>
  <c r="H64" i="1"/>
  <c r="G64" i="1"/>
  <c r="K52" i="1"/>
  <c r="I52" i="1"/>
  <c r="J52" i="1"/>
  <c r="G52" i="1"/>
  <c r="H52" i="1"/>
  <c r="K34" i="1"/>
  <c r="I34" i="1"/>
  <c r="J34" i="1"/>
  <c r="G34" i="1"/>
  <c r="H34" i="1"/>
  <c r="K480" i="1"/>
  <c r="K488" i="1"/>
  <c r="H488" i="1"/>
  <c r="I488" i="1"/>
  <c r="G488" i="1"/>
  <c r="J488" i="1"/>
  <c r="K496" i="1"/>
  <c r="K432" i="1"/>
  <c r="H432" i="1"/>
  <c r="I432" i="1"/>
  <c r="J432" i="1"/>
  <c r="G432" i="1"/>
  <c r="K105" i="1"/>
  <c r="I105" i="1"/>
  <c r="H105" i="1"/>
  <c r="J105" i="1"/>
  <c r="G105" i="1"/>
  <c r="K69" i="1"/>
  <c r="I69" i="1"/>
  <c r="G69" i="1"/>
  <c r="H69" i="1"/>
  <c r="J69" i="1"/>
  <c r="K484" i="1"/>
  <c r="K441" i="1"/>
  <c r="I441" i="1"/>
  <c r="J441" i="1"/>
  <c r="G441" i="1"/>
  <c r="H441" i="1"/>
  <c r="K104" i="1"/>
  <c r="I104" i="1"/>
  <c r="J104" i="1"/>
  <c r="G104" i="1"/>
  <c r="H104" i="1"/>
  <c r="K68" i="1"/>
  <c r="I68" i="1"/>
  <c r="J68" i="1"/>
  <c r="H68" i="1"/>
  <c r="G68" i="1"/>
  <c r="K28" i="1"/>
  <c r="I28" i="1"/>
  <c r="J28" i="1"/>
  <c r="G28" i="1"/>
  <c r="H28" i="1"/>
  <c r="K424" i="1"/>
  <c r="H424" i="1"/>
  <c r="I424" i="1"/>
  <c r="J424" i="1"/>
  <c r="G424" i="1"/>
  <c r="K461" i="1"/>
  <c r="I461" i="1"/>
  <c r="G461" i="1"/>
  <c r="J461" i="1"/>
  <c r="H461" i="1"/>
  <c r="K90" i="1"/>
  <c r="I90" i="1"/>
  <c r="J90" i="1"/>
  <c r="G90" i="1"/>
  <c r="H90" i="1"/>
  <c r="K55" i="1"/>
  <c r="I55" i="1"/>
  <c r="H55" i="1"/>
  <c r="J55" i="1"/>
  <c r="G55" i="1"/>
  <c r="K494" i="1"/>
  <c r="K435" i="1"/>
  <c r="I435" i="1"/>
  <c r="J435" i="1"/>
  <c r="G435" i="1"/>
  <c r="H435" i="1"/>
  <c r="K462" i="1"/>
  <c r="H462" i="1"/>
  <c r="I462" i="1"/>
  <c r="G462" i="1"/>
  <c r="J462" i="1"/>
  <c r="K422" i="1"/>
  <c r="H422" i="1"/>
  <c r="I422" i="1"/>
  <c r="G422" i="1"/>
  <c r="J422" i="1"/>
  <c r="K428" i="1"/>
  <c r="H428" i="1"/>
  <c r="I428" i="1"/>
  <c r="G428" i="1"/>
  <c r="J428" i="1"/>
  <c r="K437" i="1"/>
  <c r="I437" i="1"/>
  <c r="J437" i="1"/>
  <c r="G437" i="1"/>
  <c r="H437" i="1"/>
  <c r="K446" i="1"/>
  <c r="H446" i="1"/>
  <c r="I446" i="1"/>
  <c r="G446" i="1"/>
  <c r="J446" i="1"/>
  <c r="K454" i="1"/>
  <c r="H454" i="1"/>
  <c r="I454" i="1"/>
  <c r="J454" i="1"/>
  <c r="G454" i="1"/>
  <c r="K464" i="1"/>
  <c r="H464" i="1"/>
  <c r="I464" i="1"/>
  <c r="G464" i="1"/>
  <c r="J464" i="1"/>
  <c r="K109" i="1"/>
  <c r="I109" i="1"/>
  <c r="H109" i="1"/>
  <c r="J109" i="1"/>
  <c r="G109" i="1"/>
  <c r="K98" i="1"/>
  <c r="I98" i="1"/>
  <c r="J98" i="1"/>
  <c r="H98" i="1"/>
  <c r="G98" i="1"/>
  <c r="K86" i="1"/>
  <c r="I86" i="1"/>
  <c r="J86" i="1"/>
  <c r="G86" i="1"/>
  <c r="H86" i="1"/>
  <c r="K73" i="1"/>
  <c r="I73" i="1"/>
  <c r="G73" i="1"/>
  <c r="H73" i="1"/>
  <c r="J73" i="1"/>
  <c r="K63" i="1"/>
  <c r="I63" i="1"/>
  <c r="G63" i="1"/>
  <c r="H63" i="1"/>
  <c r="J63" i="1"/>
  <c r="K51" i="1"/>
  <c r="I51" i="1"/>
  <c r="H51" i="1"/>
  <c r="J51" i="1"/>
  <c r="G51" i="1"/>
  <c r="K33" i="1"/>
  <c r="I33" i="1"/>
  <c r="J33" i="1"/>
  <c r="G33" i="1"/>
  <c r="H33" i="1"/>
  <c r="K481" i="1"/>
  <c r="K492" i="1"/>
  <c r="K497" i="1"/>
  <c r="K425" i="1"/>
  <c r="I425" i="1"/>
  <c r="J425" i="1"/>
  <c r="G425" i="1"/>
  <c r="H425" i="1"/>
  <c r="K458" i="1"/>
  <c r="H458" i="1"/>
  <c r="I458" i="1"/>
  <c r="J458" i="1"/>
  <c r="G458" i="1"/>
  <c r="K82" i="1"/>
  <c r="I82" i="1"/>
  <c r="J82" i="1"/>
  <c r="G82" i="1"/>
  <c r="H82" i="1"/>
  <c r="K29" i="1"/>
  <c r="I29" i="1"/>
  <c r="H29" i="1"/>
  <c r="J29" i="1"/>
  <c r="G29" i="1"/>
  <c r="K426" i="1"/>
  <c r="H426" i="1"/>
  <c r="I426" i="1"/>
  <c r="G426" i="1"/>
  <c r="J426" i="1"/>
  <c r="K450" i="1"/>
  <c r="H450" i="1"/>
  <c r="I450" i="1"/>
  <c r="G450" i="1"/>
  <c r="J450" i="1"/>
  <c r="K421" i="1"/>
  <c r="K430" i="1"/>
  <c r="H430" i="1"/>
  <c r="I430" i="1"/>
  <c r="G430" i="1"/>
  <c r="J430" i="1"/>
  <c r="K438" i="1"/>
  <c r="H438" i="1"/>
  <c r="I438" i="1"/>
  <c r="G438" i="1"/>
  <c r="J438" i="1"/>
  <c r="K447" i="1"/>
  <c r="I447" i="1"/>
  <c r="J447" i="1"/>
  <c r="G447" i="1"/>
  <c r="H447" i="1"/>
  <c r="H456" i="1"/>
  <c r="I456" i="1"/>
  <c r="J456" i="1"/>
  <c r="G456" i="1"/>
  <c r="K465" i="1"/>
  <c r="I465" i="1"/>
  <c r="G465" i="1"/>
  <c r="J465" i="1"/>
  <c r="H465" i="1"/>
  <c r="K108" i="1"/>
  <c r="I108" i="1"/>
  <c r="J108" i="1"/>
  <c r="G108" i="1"/>
  <c r="H108" i="1"/>
  <c r="K95" i="1"/>
  <c r="I95" i="1"/>
  <c r="G95" i="1"/>
  <c r="H95" i="1"/>
  <c r="J95" i="1"/>
  <c r="K85" i="1"/>
  <c r="I85" i="1"/>
  <c r="H85" i="1"/>
  <c r="J85" i="1"/>
  <c r="G85" i="1"/>
  <c r="K72" i="1"/>
  <c r="I72" i="1"/>
  <c r="J72" i="1"/>
  <c r="H72" i="1"/>
  <c r="G72" i="1"/>
  <c r="K60" i="1"/>
  <c r="I60" i="1"/>
  <c r="J60" i="1"/>
  <c r="H60" i="1"/>
  <c r="G60" i="1"/>
  <c r="K43" i="1"/>
  <c r="I43" i="1"/>
  <c r="G43" i="1"/>
  <c r="H43" i="1"/>
  <c r="J43" i="1"/>
  <c r="K32" i="1"/>
  <c r="I32" i="1"/>
  <c r="J32" i="1"/>
  <c r="G32" i="1"/>
  <c r="H32" i="1"/>
  <c r="K482" i="1"/>
  <c r="K478" i="1"/>
  <c r="H478" i="1"/>
  <c r="I478" i="1"/>
  <c r="J478" i="1"/>
  <c r="G478" i="1"/>
  <c r="K500" i="1"/>
  <c r="H500" i="1"/>
  <c r="I500" i="1"/>
  <c r="G500" i="1"/>
  <c r="J500" i="1"/>
  <c r="K423" i="1"/>
  <c r="I423" i="1"/>
  <c r="J423" i="1"/>
  <c r="G423" i="1"/>
  <c r="H423" i="1"/>
  <c r="K431" i="1"/>
  <c r="I431" i="1"/>
  <c r="J431" i="1"/>
  <c r="G431" i="1"/>
  <c r="H431" i="1"/>
  <c r="K439" i="1"/>
  <c r="I439" i="1"/>
  <c r="J439" i="1"/>
  <c r="G439" i="1"/>
  <c r="H439" i="1"/>
  <c r="K448" i="1"/>
  <c r="H448" i="1"/>
  <c r="I448" i="1"/>
  <c r="G448" i="1"/>
  <c r="J448" i="1"/>
  <c r="K457" i="1"/>
  <c r="I457" i="1"/>
  <c r="G457" i="1"/>
  <c r="H457" i="1"/>
  <c r="J457" i="1"/>
  <c r="K466" i="1"/>
  <c r="H466" i="1"/>
  <c r="I466" i="1"/>
  <c r="G466" i="1"/>
  <c r="J466" i="1"/>
  <c r="K107" i="1"/>
  <c r="I107" i="1"/>
  <c r="J107" i="1"/>
  <c r="G107" i="1"/>
  <c r="H107" i="1"/>
  <c r="K94" i="1"/>
  <c r="I94" i="1"/>
  <c r="J94" i="1"/>
  <c r="G94" i="1"/>
  <c r="H94" i="1"/>
  <c r="K83" i="1"/>
  <c r="I83" i="1"/>
  <c r="G83" i="1"/>
  <c r="H83" i="1"/>
  <c r="J83" i="1"/>
  <c r="K71" i="1"/>
  <c r="I71" i="1"/>
  <c r="G71" i="1"/>
  <c r="H71" i="1"/>
  <c r="J71" i="1"/>
  <c r="K59" i="1"/>
  <c r="I59" i="1"/>
  <c r="H59" i="1"/>
  <c r="J59" i="1"/>
  <c r="G59" i="1"/>
  <c r="K42" i="1"/>
  <c r="I42" i="1"/>
  <c r="J42" i="1"/>
  <c r="G42" i="1"/>
  <c r="H42" i="1"/>
  <c r="K30" i="1"/>
  <c r="I30" i="1"/>
  <c r="J30" i="1"/>
  <c r="G30" i="1"/>
  <c r="H30" i="1"/>
  <c r="K483" i="1"/>
  <c r="K491" i="1"/>
  <c r="K501" i="1"/>
  <c r="G501" i="1"/>
  <c r="I501" i="1"/>
  <c r="J501" i="1"/>
  <c r="H501" i="1"/>
  <c r="K456" i="1"/>
  <c r="F468" i="1"/>
  <c r="E405" i="1"/>
  <c r="F405" i="1" s="1"/>
  <c r="E409" i="1"/>
  <c r="F409" i="1" s="1"/>
  <c r="E419" i="1"/>
  <c r="F419" i="1" s="1"/>
  <c r="E418" i="1"/>
  <c r="F418" i="1" s="1"/>
  <c r="E417" i="1"/>
  <c r="F417" i="1" s="1"/>
  <c r="E416" i="1"/>
  <c r="F416" i="1" s="1"/>
  <c r="E415" i="1"/>
  <c r="F415" i="1" s="1"/>
  <c r="E414" i="1"/>
  <c r="F414" i="1" s="1"/>
  <c r="E413" i="1"/>
  <c r="F413" i="1" s="1"/>
  <c r="E412" i="1"/>
  <c r="F412" i="1" s="1"/>
  <c r="E411" i="1"/>
  <c r="F411" i="1" s="1"/>
  <c r="E410" i="1"/>
  <c r="F410" i="1" s="1"/>
  <c r="E407" i="1"/>
  <c r="F407" i="1" s="1"/>
  <c r="E406" i="1"/>
  <c r="F406" i="1" s="1"/>
  <c r="E404" i="1"/>
  <c r="F404" i="1" s="1"/>
  <c r="E402" i="1"/>
  <c r="F402" i="1" s="1"/>
  <c r="K414" i="1" l="1"/>
  <c r="K404" i="1"/>
  <c r="K416" i="1"/>
  <c r="K407" i="1"/>
  <c r="K410" i="1"/>
  <c r="K418" i="1"/>
  <c r="K402" i="1"/>
  <c r="I402" i="1"/>
  <c r="H402" i="1"/>
  <c r="G402" i="1"/>
  <c r="J402" i="1"/>
  <c r="K415" i="1"/>
  <c r="K406" i="1"/>
  <c r="K417" i="1"/>
  <c r="K411" i="1"/>
  <c r="K419" i="1"/>
  <c r="K413" i="1"/>
  <c r="I413" i="1"/>
  <c r="J413" i="1"/>
  <c r="G413" i="1"/>
  <c r="H413" i="1"/>
  <c r="K405" i="1"/>
  <c r="K412" i="1"/>
  <c r="K468" i="1"/>
  <c r="H468" i="1"/>
  <c r="I468" i="1"/>
  <c r="G468" i="1"/>
  <c r="J468" i="1"/>
  <c r="K409" i="1"/>
  <c r="E398" i="1"/>
  <c r="F398" i="1" s="1"/>
  <c r="E400" i="1"/>
  <c r="F400" i="1" s="1"/>
  <c r="E399" i="1"/>
  <c r="F399" i="1" s="1"/>
  <c r="E397" i="1"/>
  <c r="F397" i="1" s="1"/>
  <c r="E396" i="1"/>
  <c r="F396" i="1" s="1"/>
  <c r="E395" i="1"/>
  <c r="F395" i="1" s="1"/>
  <c r="E393" i="1"/>
  <c r="F393" i="1" s="1"/>
  <c r="E392" i="1"/>
  <c r="F392" i="1" s="1"/>
  <c r="E391" i="1"/>
  <c r="F391" i="1" s="1"/>
  <c r="E390" i="1"/>
  <c r="F390" i="1" s="1"/>
  <c r="E388" i="1"/>
  <c r="F388" i="1" s="1"/>
  <c r="E387" i="1"/>
  <c r="F387" i="1" s="1"/>
  <c r="E386" i="1"/>
  <c r="F386" i="1" s="1"/>
  <c r="E385" i="1"/>
  <c r="F385" i="1" s="1"/>
  <c r="E383" i="1"/>
  <c r="F383" i="1" s="1"/>
  <c r="E382" i="1"/>
  <c r="F382" i="1" s="1"/>
  <c r="E380" i="1"/>
  <c r="F380" i="1" s="1"/>
  <c r="E379" i="1"/>
  <c r="F379" i="1" s="1"/>
  <c r="E378" i="1"/>
  <c r="F378" i="1" s="1"/>
  <c r="E377" i="1"/>
  <c r="F377" i="1" s="1"/>
  <c r="E375" i="1"/>
  <c r="F375" i="1" s="1"/>
  <c r="E374" i="1"/>
  <c r="F374" i="1" s="1"/>
  <c r="E373" i="1"/>
  <c r="F373" i="1" s="1"/>
  <c r="E372" i="1"/>
  <c r="F372" i="1" s="1"/>
  <c r="E370" i="1"/>
  <c r="F370" i="1" s="1"/>
  <c r="E369" i="1"/>
  <c r="F369" i="1" s="1"/>
  <c r="E368" i="1"/>
  <c r="F368" i="1" s="1"/>
  <c r="E367" i="1"/>
  <c r="F367" i="1" s="1"/>
  <c r="E366" i="1"/>
  <c r="F366" i="1" s="1"/>
  <c r="E365" i="1"/>
  <c r="F365" i="1" s="1"/>
  <c r="E364" i="1"/>
  <c r="F364" i="1" s="1"/>
  <c r="E363" i="1"/>
  <c r="F363" i="1" s="1"/>
  <c r="E362" i="1"/>
  <c r="F362" i="1" s="1"/>
  <c r="F361" i="1" s="1"/>
  <c r="E360" i="1"/>
  <c r="F360" i="1" s="1"/>
  <c r="E359" i="1"/>
  <c r="F359" i="1" s="1"/>
  <c r="E358" i="1"/>
  <c r="F358" i="1" s="1"/>
  <c r="E357" i="1"/>
  <c r="F357" i="1" s="1"/>
  <c r="E356" i="1"/>
  <c r="F356" i="1" s="1"/>
  <c r="E355" i="1"/>
  <c r="F355" i="1" s="1"/>
  <c r="E350" i="1"/>
  <c r="F350" i="1" s="1"/>
  <c r="E349" i="1"/>
  <c r="F349" i="1" s="1"/>
  <c r="E347" i="1"/>
  <c r="F347" i="1" s="1"/>
  <c r="E346" i="1"/>
  <c r="F346" i="1" s="1"/>
  <c r="E345" i="1"/>
  <c r="F345" i="1" s="1"/>
  <c r="E344" i="1"/>
  <c r="F344" i="1" s="1"/>
  <c r="E343" i="1"/>
  <c r="F343" i="1" s="1"/>
  <c r="E342" i="1"/>
  <c r="F342" i="1" s="1"/>
  <c r="E341" i="1"/>
  <c r="F341" i="1" s="1"/>
  <c r="K358" i="1" l="1"/>
  <c r="I358" i="1"/>
  <c r="G358" i="1"/>
  <c r="H358" i="1"/>
  <c r="J358" i="1"/>
  <c r="K386" i="1"/>
  <c r="I386" i="1"/>
  <c r="J386" i="1"/>
  <c r="G386" i="1"/>
  <c r="H386" i="1"/>
  <c r="K367" i="1"/>
  <c r="H367" i="1"/>
  <c r="I367" i="1"/>
  <c r="J367" i="1"/>
  <c r="G367" i="1"/>
  <c r="K397" i="1"/>
  <c r="K347" i="1"/>
  <c r="K360" i="1"/>
  <c r="I360" i="1"/>
  <c r="G360" i="1"/>
  <c r="H360" i="1"/>
  <c r="J360" i="1"/>
  <c r="K368" i="1"/>
  <c r="I368" i="1"/>
  <c r="H368" i="1"/>
  <c r="J368" i="1"/>
  <c r="G368" i="1"/>
  <c r="K378" i="1"/>
  <c r="I378" i="1"/>
  <c r="H378" i="1"/>
  <c r="J378" i="1"/>
  <c r="G378" i="1"/>
  <c r="K388" i="1"/>
  <c r="I388" i="1"/>
  <c r="H388" i="1"/>
  <c r="J388" i="1"/>
  <c r="G388" i="1"/>
  <c r="K399" i="1"/>
  <c r="K349" i="1"/>
  <c r="G349" i="1"/>
  <c r="H349" i="1"/>
  <c r="I349" i="1"/>
  <c r="J349" i="1"/>
  <c r="K361" i="1"/>
  <c r="G361" i="1"/>
  <c r="H361" i="1"/>
  <c r="I361" i="1"/>
  <c r="J361" i="1"/>
  <c r="K369" i="1"/>
  <c r="H369" i="1"/>
  <c r="I369" i="1"/>
  <c r="J369" i="1"/>
  <c r="G369" i="1"/>
  <c r="K379" i="1"/>
  <c r="H379" i="1"/>
  <c r="I379" i="1"/>
  <c r="J379" i="1"/>
  <c r="G379" i="1"/>
  <c r="K390" i="1"/>
  <c r="K400" i="1"/>
  <c r="K366" i="1"/>
  <c r="I366" i="1"/>
  <c r="J366" i="1"/>
  <c r="G366" i="1"/>
  <c r="H366" i="1"/>
  <c r="K396" i="1"/>
  <c r="K359" i="1"/>
  <c r="G359" i="1"/>
  <c r="H359" i="1"/>
  <c r="I359" i="1"/>
  <c r="J359" i="1"/>
  <c r="K377" i="1"/>
  <c r="H377" i="1"/>
  <c r="I377" i="1"/>
  <c r="J377" i="1"/>
  <c r="G377" i="1"/>
  <c r="K350" i="1"/>
  <c r="I350" i="1"/>
  <c r="G350" i="1"/>
  <c r="H350" i="1"/>
  <c r="J350" i="1"/>
  <c r="K370" i="1"/>
  <c r="I370" i="1"/>
  <c r="J370" i="1"/>
  <c r="G370" i="1"/>
  <c r="H370" i="1"/>
  <c r="K391" i="1"/>
  <c r="K342" i="1"/>
  <c r="I342" i="1"/>
  <c r="J342" i="1"/>
  <c r="G342" i="1"/>
  <c r="H342" i="1"/>
  <c r="K363" i="1"/>
  <c r="H363" i="1"/>
  <c r="I363" i="1"/>
  <c r="J363" i="1"/>
  <c r="G363" i="1"/>
  <c r="K382" i="1"/>
  <c r="I382" i="1"/>
  <c r="H382" i="1"/>
  <c r="G382" i="1"/>
  <c r="J382" i="1"/>
  <c r="K364" i="1"/>
  <c r="I364" i="1"/>
  <c r="H364" i="1"/>
  <c r="J364" i="1"/>
  <c r="G364" i="1"/>
  <c r="K393" i="1"/>
  <c r="K345" i="1"/>
  <c r="G345" i="1"/>
  <c r="H345" i="1"/>
  <c r="I345" i="1"/>
  <c r="J345" i="1"/>
  <c r="K375" i="1"/>
  <c r="H375" i="1"/>
  <c r="I375" i="1"/>
  <c r="J375" i="1"/>
  <c r="G375" i="1"/>
  <c r="K346" i="1"/>
  <c r="K387" i="1"/>
  <c r="H387" i="1"/>
  <c r="I387" i="1"/>
  <c r="J387" i="1"/>
  <c r="G387" i="1"/>
  <c r="K341" i="1"/>
  <c r="G341" i="1"/>
  <c r="H341" i="1"/>
  <c r="I341" i="1"/>
  <c r="J341" i="1"/>
  <c r="K362" i="1"/>
  <c r="I362" i="1"/>
  <c r="J362" i="1"/>
  <c r="G362" i="1"/>
  <c r="H362" i="1"/>
  <c r="K380" i="1"/>
  <c r="I380" i="1"/>
  <c r="J380" i="1"/>
  <c r="G380" i="1"/>
  <c r="H380" i="1"/>
  <c r="K398" i="1"/>
  <c r="K355" i="1"/>
  <c r="G355" i="1"/>
  <c r="H355" i="1"/>
  <c r="I355" i="1"/>
  <c r="J355" i="1"/>
  <c r="K372" i="1"/>
  <c r="I372" i="1"/>
  <c r="H372" i="1"/>
  <c r="G372" i="1"/>
  <c r="J372" i="1"/>
  <c r="K392" i="1"/>
  <c r="K343" i="1"/>
  <c r="G343" i="1"/>
  <c r="H343" i="1"/>
  <c r="I343" i="1"/>
  <c r="J343" i="1"/>
  <c r="K356" i="1"/>
  <c r="I356" i="1"/>
  <c r="H356" i="1"/>
  <c r="J356" i="1"/>
  <c r="G356" i="1"/>
  <c r="K373" i="1"/>
  <c r="H373" i="1"/>
  <c r="I373" i="1"/>
  <c r="J373" i="1"/>
  <c r="G373" i="1"/>
  <c r="K383" i="1"/>
  <c r="H383" i="1"/>
  <c r="I383" i="1"/>
  <c r="J383" i="1"/>
  <c r="G383" i="1"/>
  <c r="K344" i="1"/>
  <c r="I344" i="1"/>
  <c r="G344" i="1"/>
  <c r="J344" i="1"/>
  <c r="H344" i="1"/>
  <c r="K357" i="1"/>
  <c r="G357" i="1"/>
  <c r="H357" i="1"/>
  <c r="I357" i="1"/>
  <c r="J357" i="1"/>
  <c r="K365" i="1"/>
  <c r="H365" i="1"/>
  <c r="I365" i="1"/>
  <c r="J365" i="1"/>
  <c r="G365" i="1"/>
  <c r="K374" i="1"/>
  <c r="I374" i="1"/>
  <c r="G374" i="1"/>
  <c r="J374" i="1"/>
  <c r="H374" i="1"/>
  <c r="K385" i="1"/>
  <c r="H385" i="1"/>
  <c r="I385" i="1"/>
  <c r="J385" i="1"/>
  <c r="G385" i="1"/>
  <c r="K395" i="1"/>
  <c r="E474" i="1"/>
  <c r="F474" i="1" s="1"/>
  <c r="E477" i="1"/>
  <c r="F477" i="1" s="1"/>
  <c r="E476" i="1"/>
  <c r="F476" i="1" s="1"/>
  <c r="E473" i="1"/>
  <c r="F473" i="1" s="1"/>
  <c r="E475" i="1"/>
  <c r="F475" i="1" s="1"/>
  <c r="E340" i="1"/>
  <c r="F340" i="1" s="1"/>
  <c r="F339" i="1" s="1"/>
  <c r="E338" i="1"/>
  <c r="F338" i="1" s="1"/>
  <c r="E337" i="1"/>
  <c r="F337" i="1" s="1"/>
  <c r="E336" i="1"/>
  <c r="F336" i="1" s="1"/>
  <c r="E335" i="1"/>
  <c r="F335" i="1" s="1"/>
  <c r="E333" i="1"/>
  <c r="F333" i="1" s="1"/>
  <c r="E332" i="1"/>
  <c r="F332" i="1" s="1"/>
  <c r="F331" i="1" s="1"/>
  <c r="F330" i="1" s="1"/>
  <c r="E329" i="1"/>
  <c r="F329" i="1" s="1"/>
  <c r="E328" i="1"/>
  <c r="F328" i="1" s="1"/>
  <c r="E326" i="1"/>
  <c r="F326" i="1" s="1"/>
  <c r="E327" i="1"/>
  <c r="F327" i="1" s="1"/>
  <c r="E324" i="1"/>
  <c r="F324" i="1" s="1"/>
  <c r="E323" i="1"/>
  <c r="F323" i="1" s="1"/>
  <c r="E322" i="1"/>
  <c r="F322" i="1" s="1"/>
  <c r="E320" i="1"/>
  <c r="F320" i="1" s="1"/>
  <c r="E319" i="1"/>
  <c r="F319" i="1" s="1"/>
  <c r="E317" i="1"/>
  <c r="F317" i="1" s="1"/>
  <c r="E316" i="1"/>
  <c r="F316" i="1" s="1"/>
  <c r="E315" i="1"/>
  <c r="F315" i="1" s="1"/>
  <c r="E313" i="1"/>
  <c r="F313" i="1" s="1"/>
  <c r="D74" i="3" s="1"/>
  <c r="I74" i="3" s="1"/>
  <c r="E312" i="1"/>
  <c r="F312" i="1" s="1"/>
  <c r="D73" i="3" s="1"/>
  <c r="I73" i="3" s="1"/>
  <c r="E311" i="1"/>
  <c r="F311" i="1" s="1"/>
  <c r="D72" i="3" s="1"/>
  <c r="I72" i="3" s="1"/>
  <c r="E310" i="1"/>
  <c r="F310" i="1" s="1"/>
  <c r="D71" i="3" s="1"/>
  <c r="I71" i="3" s="1"/>
  <c r="E309" i="1"/>
  <c r="F309" i="1" s="1"/>
  <c r="D70" i="3" s="1"/>
  <c r="I70" i="3" s="1"/>
  <c r="E308" i="1"/>
  <c r="F308" i="1" s="1"/>
  <c r="E307" i="1"/>
  <c r="F307" i="1" s="1"/>
  <c r="E306" i="1"/>
  <c r="F306" i="1" s="1"/>
  <c r="E305" i="1"/>
  <c r="F305" i="1" s="1"/>
  <c r="E304" i="1"/>
  <c r="F304" i="1" s="1"/>
  <c r="E302" i="1"/>
  <c r="F302" i="1" s="1"/>
  <c r="E301" i="1"/>
  <c r="F301" i="1" s="1"/>
  <c r="E300" i="1"/>
  <c r="F300" i="1" s="1"/>
  <c r="E299" i="1"/>
  <c r="F299" i="1" s="1"/>
  <c r="E298" i="1"/>
  <c r="F298" i="1" s="1"/>
  <c r="E297" i="1"/>
  <c r="F297" i="1" s="1"/>
  <c r="E296" i="1"/>
  <c r="F296" i="1" s="1"/>
  <c r="E294" i="1"/>
  <c r="F294" i="1" s="1"/>
  <c r="E293" i="1"/>
  <c r="F293" i="1" s="1"/>
  <c r="E292" i="1"/>
  <c r="F292" i="1" s="1"/>
  <c r="E291" i="1"/>
  <c r="F291" i="1" s="1"/>
  <c r="E290" i="1"/>
  <c r="F290" i="1" s="1"/>
  <c r="E289" i="1"/>
  <c r="F289" i="1" s="1"/>
  <c r="E287" i="1"/>
  <c r="F287" i="1" s="1"/>
  <c r="E286" i="1"/>
  <c r="F286" i="1" s="1"/>
  <c r="E284" i="1"/>
  <c r="F284" i="1" s="1"/>
  <c r="E283" i="1"/>
  <c r="F283" i="1" s="1"/>
  <c r="D47" i="3" s="1"/>
  <c r="I47" i="3" s="1"/>
  <c r="E255" i="1"/>
  <c r="F255" i="1" s="1"/>
  <c r="E269" i="1"/>
  <c r="F269" i="1" s="1"/>
  <c r="E268" i="1"/>
  <c r="F268" i="1" s="1"/>
  <c r="E267" i="1"/>
  <c r="F267" i="1" s="1"/>
  <c r="E266" i="1"/>
  <c r="F266" i="1" s="1"/>
  <c r="E265" i="1"/>
  <c r="F265" i="1" s="1"/>
  <c r="E264" i="1"/>
  <c r="F264" i="1" s="1"/>
  <c r="E263" i="1"/>
  <c r="F263" i="1" s="1"/>
  <c r="E262" i="1"/>
  <c r="F262" i="1" s="1"/>
  <c r="E260" i="1"/>
  <c r="F260" i="1" s="1"/>
  <c r="E257" i="1"/>
  <c r="F257" i="1" s="1"/>
  <c r="E252" i="1"/>
  <c r="F252" i="1" s="1"/>
  <c r="E253" i="1"/>
  <c r="F253" i="1" s="1"/>
  <c r="E254" i="1"/>
  <c r="F254" i="1" s="1"/>
  <c r="E251" i="1"/>
  <c r="F251"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E258" i="1"/>
  <c r="F258" i="1" s="1"/>
  <c r="E261" i="1"/>
  <c r="F261" i="1" s="1"/>
  <c r="E246" i="1"/>
  <c r="F246" i="1" s="1"/>
  <c r="E245" i="1"/>
  <c r="F245" i="1" s="1"/>
  <c r="E242" i="1"/>
  <c r="F242" i="1" s="1"/>
  <c r="E241" i="1"/>
  <c r="F241" i="1" s="1"/>
  <c r="E239" i="1"/>
  <c r="F239" i="1" s="1"/>
  <c r="E233" i="1"/>
  <c r="F233" i="1" s="1"/>
  <c r="E234" i="1"/>
  <c r="F234" i="1" s="1"/>
  <c r="E232" i="1"/>
  <c r="F232" i="1" s="1"/>
  <c r="F227" i="1"/>
  <c r="E225" i="1"/>
  <c r="F225" i="1" s="1"/>
  <c r="E224" i="1"/>
  <c r="F224" i="1" s="1"/>
  <c r="E223" i="1"/>
  <c r="F223" i="1" s="1"/>
  <c r="E222" i="1"/>
  <c r="F222" i="1" s="1"/>
  <c r="E221" i="1"/>
  <c r="F221" i="1" s="1"/>
  <c r="E220" i="1"/>
  <c r="F220" i="1" s="1"/>
  <c r="E218" i="1"/>
  <c r="F218" i="1" s="1"/>
  <c r="E217" i="1"/>
  <c r="F217" i="1" s="1"/>
  <c r="E215" i="1"/>
  <c r="F215" i="1" s="1"/>
  <c r="E214" i="1"/>
  <c r="F214" i="1" s="1"/>
  <c r="E213" i="1"/>
  <c r="F213" i="1" s="1"/>
  <c r="E211" i="1"/>
  <c r="F211" i="1" s="1"/>
  <c r="E210" i="1"/>
  <c r="F210" i="1" s="1"/>
  <c r="E209" i="1"/>
  <c r="F209" i="1" s="1"/>
  <c r="E207" i="1"/>
  <c r="F207" i="1" s="1"/>
  <c r="E206" i="1"/>
  <c r="F206" i="1" s="1"/>
  <c r="E205" i="1"/>
  <c r="F205" i="1" s="1"/>
  <c r="E204" i="1"/>
  <c r="F204" i="1" s="1"/>
  <c r="E201" i="1"/>
  <c r="F201" i="1" s="1"/>
  <c r="E200" i="1"/>
  <c r="F200" i="1" s="1"/>
  <c r="E199" i="1"/>
  <c r="F199" i="1" s="1"/>
  <c r="E196" i="1"/>
  <c r="F196" i="1" s="1"/>
  <c r="E195" i="1"/>
  <c r="F195" i="1" s="1"/>
  <c r="F194" i="1"/>
  <c r="E192" i="1"/>
  <c r="F192" i="1" s="1"/>
  <c r="E191" i="1"/>
  <c r="F191" i="1" s="1"/>
  <c r="E190" i="1"/>
  <c r="F190" i="1" s="1"/>
  <c r="E188" i="1"/>
  <c r="F188" i="1" s="1"/>
  <c r="E187" i="1"/>
  <c r="F187" i="1" s="1"/>
  <c r="E186" i="1"/>
  <c r="F186" i="1" s="1"/>
  <c r="E185" i="1"/>
  <c r="F185" i="1" s="1"/>
  <c r="E183" i="1"/>
  <c r="F183" i="1" s="1"/>
  <c r="E182" i="1"/>
  <c r="F182" i="1" s="1"/>
  <c r="E181" i="1"/>
  <c r="F181" i="1" s="1"/>
  <c r="E180" i="1"/>
  <c r="F180" i="1" s="1"/>
  <c r="E179" i="1"/>
  <c r="F179" i="1" s="1"/>
  <c r="E178" i="1"/>
  <c r="F178" i="1" s="1"/>
  <c r="E177" i="1"/>
  <c r="F177" i="1" s="1"/>
  <c r="E176" i="1"/>
  <c r="F176" i="1" s="1"/>
  <c r="E175" i="1"/>
  <c r="F175" i="1" s="1"/>
  <c r="E174" i="1"/>
  <c r="F174" i="1" s="1"/>
  <c r="E173" i="1"/>
  <c r="F173" i="1" s="1"/>
  <c r="E172" i="1"/>
  <c r="F172" i="1" s="1"/>
  <c r="F128" i="1" s="1"/>
  <c r="F127" i="1" s="1"/>
  <c r="F126" i="1"/>
  <c r="F125" i="1"/>
  <c r="F123" i="1"/>
  <c r="F122" i="1" s="1"/>
  <c r="F121" i="1" s="1"/>
  <c r="F118" i="1" s="1"/>
  <c r="F119" i="1" s="1"/>
  <c r="K173" i="1" l="1"/>
  <c r="I173" i="1"/>
  <c r="G173" i="1"/>
  <c r="J173" i="1"/>
  <c r="H173" i="1"/>
  <c r="K224" i="1"/>
  <c r="J224" i="1"/>
  <c r="H224" i="1"/>
  <c r="I224" i="1"/>
  <c r="G224" i="1"/>
  <c r="K283" i="1"/>
  <c r="G283" i="1"/>
  <c r="E47" i="3" s="1"/>
  <c r="H283" i="1"/>
  <c r="F47" i="3" s="1"/>
  <c r="I283" i="1"/>
  <c r="G47" i="3" s="1"/>
  <c r="J283" i="1"/>
  <c r="H47" i="3" s="1"/>
  <c r="K331" i="1"/>
  <c r="G331" i="1"/>
  <c r="H331" i="1"/>
  <c r="I331" i="1"/>
  <c r="J331" i="1"/>
  <c r="K122" i="1"/>
  <c r="I122" i="1"/>
  <c r="J122" i="1"/>
  <c r="G122" i="1"/>
  <c r="H122" i="1"/>
  <c r="K215" i="1"/>
  <c r="I215" i="1"/>
  <c r="G215" i="1"/>
  <c r="J215" i="1"/>
  <c r="H215" i="1"/>
  <c r="K274" i="1"/>
  <c r="K294" i="1"/>
  <c r="I294" i="1"/>
  <c r="G294" i="1"/>
  <c r="H294" i="1"/>
  <c r="J294" i="1"/>
  <c r="K332" i="1"/>
  <c r="I332" i="1"/>
  <c r="J332" i="1"/>
  <c r="G332" i="1"/>
  <c r="H332" i="1"/>
  <c r="K123" i="1"/>
  <c r="I123" i="1"/>
  <c r="H123" i="1"/>
  <c r="J123" i="1"/>
  <c r="G123" i="1"/>
  <c r="K194" i="1"/>
  <c r="J194" i="1"/>
  <c r="H194" i="1"/>
  <c r="I194" i="1"/>
  <c r="G194" i="1"/>
  <c r="K227" i="1"/>
  <c r="I227" i="1"/>
  <c r="G227" i="1"/>
  <c r="H227" i="1"/>
  <c r="J227" i="1"/>
  <c r="K275" i="1"/>
  <c r="K286" i="1"/>
  <c r="G286" i="1"/>
  <c r="H286" i="1"/>
  <c r="J286" i="1"/>
  <c r="I286" i="1"/>
  <c r="K305" i="1"/>
  <c r="G305" i="1"/>
  <c r="H305" i="1"/>
  <c r="I305" i="1"/>
  <c r="J305" i="1"/>
  <c r="K333" i="1"/>
  <c r="G333" i="1"/>
  <c r="H333" i="1"/>
  <c r="I333" i="1"/>
  <c r="J333" i="1"/>
  <c r="K125" i="1"/>
  <c r="I125" i="1"/>
  <c r="J125" i="1"/>
  <c r="G125" i="1"/>
  <c r="H125" i="1"/>
  <c r="K195" i="1"/>
  <c r="I195" i="1"/>
  <c r="G195" i="1"/>
  <c r="J195" i="1"/>
  <c r="H195" i="1"/>
  <c r="K232" i="1"/>
  <c r="G232" i="1"/>
  <c r="H232" i="1"/>
  <c r="J232" i="1"/>
  <c r="I232" i="1"/>
  <c r="K253" i="1"/>
  <c r="K297" i="1"/>
  <c r="G297" i="1"/>
  <c r="H297" i="1"/>
  <c r="I297" i="1"/>
  <c r="J297" i="1"/>
  <c r="K315" i="1"/>
  <c r="G315" i="1"/>
  <c r="H315" i="1"/>
  <c r="I315" i="1"/>
  <c r="J315" i="1"/>
  <c r="K476" i="1"/>
  <c r="H476" i="1"/>
  <c r="I476" i="1"/>
  <c r="J476" i="1"/>
  <c r="G476" i="1"/>
  <c r="K126" i="1"/>
  <c r="I126" i="1"/>
  <c r="J126" i="1"/>
  <c r="G126" i="1"/>
  <c r="H126" i="1"/>
  <c r="K177" i="1"/>
  <c r="I177" i="1"/>
  <c r="G177" i="1"/>
  <c r="H177" i="1"/>
  <c r="J177" i="1"/>
  <c r="K186" i="1"/>
  <c r="J186" i="1"/>
  <c r="G186" i="1"/>
  <c r="H186" i="1"/>
  <c r="I186" i="1"/>
  <c r="K196" i="1"/>
  <c r="J196" i="1"/>
  <c r="G196" i="1"/>
  <c r="H196" i="1"/>
  <c r="I196" i="1"/>
  <c r="K209" i="1"/>
  <c r="I209" i="1"/>
  <c r="H209" i="1"/>
  <c r="J209" i="1"/>
  <c r="G209" i="1"/>
  <c r="K220" i="1"/>
  <c r="J220" i="1"/>
  <c r="H220" i="1"/>
  <c r="I220" i="1"/>
  <c r="G220" i="1"/>
  <c r="K234" i="1"/>
  <c r="G234" i="1"/>
  <c r="H234" i="1"/>
  <c r="I234" i="1"/>
  <c r="J234" i="1"/>
  <c r="K258" i="1"/>
  <c r="K277" i="1"/>
  <c r="K252" i="1"/>
  <c r="K267" i="1"/>
  <c r="K289" i="1"/>
  <c r="G289" i="1"/>
  <c r="H289" i="1"/>
  <c r="I289" i="1"/>
  <c r="J289" i="1"/>
  <c r="K298" i="1"/>
  <c r="I298" i="1"/>
  <c r="H298" i="1"/>
  <c r="G298" i="1"/>
  <c r="J298" i="1"/>
  <c r="K307" i="1"/>
  <c r="G307" i="1"/>
  <c r="H307" i="1"/>
  <c r="I307" i="1"/>
  <c r="J307" i="1"/>
  <c r="K316" i="1"/>
  <c r="K326" i="1"/>
  <c r="I326" i="1"/>
  <c r="H326" i="1"/>
  <c r="J326" i="1"/>
  <c r="G326" i="1"/>
  <c r="K336" i="1"/>
  <c r="I336" i="1"/>
  <c r="H336" i="1"/>
  <c r="G336" i="1"/>
  <c r="J336" i="1"/>
  <c r="K477" i="1"/>
  <c r="I477" i="1"/>
  <c r="G477" i="1"/>
  <c r="H477" i="1"/>
  <c r="J477" i="1"/>
  <c r="K204" i="1"/>
  <c r="J204" i="1"/>
  <c r="H204" i="1"/>
  <c r="I204" i="1"/>
  <c r="G204" i="1"/>
  <c r="K263" i="1"/>
  <c r="K322" i="1"/>
  <c r="I322" i="1"/>
  <c r="G322" i="1"/>
  <c r="H322" i="1"/>
  <c r="J322" i="1"/>
  <c r="K182" i="1"/>
  <c r="J182" i="1"/>
  <c r="G182" i="1"/>
  <c r="H182" i="1"/>
  <c r="I182" i="1"/>
  <c r="K245" i="1"/>
  <c r="K284" i="1"/>
  <c r="G284" i="1"/>
  <c r="H284" i="1"/>
  <c r="I284" i="1"/>
  <c r="J284" i="1"/>
  <c r="K323" i="1"/>
  <c r="G323" i="1"/>
  <c r="H323" i="1"/>
  <c r="I323" i="1"/>
  <c r="J323" i="1"/>
  <c r="K183" i="1"/>
  <c r="I183" i="1"/>
  <c r="H183" i="1"/>
  <c r="J183" i="1"/>
  <c r="G183" i="1"/>
  <c r="K217" i="1"/>
  <c r="I217" i="1"/>
  <c r="G217" i="1"/>
  <c r="H217" i="1"/>
  <c r="J217" i="1"/>
  <c r="K254" i="1"/>
  <c r="K313" i="1"/>
  <c r="G313" i="1"/>
  <c r="E74" i="3" s="1"/>
  <c r="H313" i="1"/>
  <c r="F74" i="3" s="1"/>
  <c r="I313" i="1"/>
  <c r="G74" i="3" s="1"/>
  <c r="J313" i="1"/>
  <c r="H74" i="3" s="1"/>
  <c r="K176" i="1"/>
  <c r="J176" i="1"/>
  <c r="I176" i="1"/>
  <c r="G176" i="1"/>
  <c r="H176" i="1"/>
  <c r="K207" i="1"/>
  <c r="I207" i="1"/>
  <c r="G207" i="1"/>
  <c r="H207" i="1"/>
  <c r="J207" i="1"/>
  <c r="K261" i="1"/>
  <c r="K266" i="1"/>
  <c r="K306" i="1"/>
  <c r="I306" i="1"/>
  <c r="H306" i="1"/>
  <c r="G306" i="1"/>
  <c r="J306" i="1"/>
  <c r="K335" i="1"/>
  <c r="G335" i="1"/>
  <c r="H335" i="1"/>
  <c r="I335" i="1"/>
  <c r="J335" i="1"/>
  <c r="K178" i="1"/>
  <c r="J178" i="1"/>
  <c r="G178" i="1"/>
  <c r="H178" i="1"/>
  <c r="I178" i="1"/>
  <c r="K199" i="1"/>
  <c r="I199" i="1"/>
  <c r="H199" i="1"/>
  <c r="J199" i="1"/>
  <c r="G199" i="1"/>
  <c r="K221" i="1"/>
  <c r="I221" i="1"/>
  <c r="J221" i="1"/>
  <c r="G221" i="1"/>
  <c r="H221" i="1"/>
  <c r="K270" i="1"/>
  <c r="K257" i="1"/>
  <c r="K268" i="1"/>
  <c r="K299" i="1"/>
  <c r="G299" i="1"/>
  <c r="H299" i="1"/>
  <c r="I299" i="1"/>
  <c r="J299" i="1"/>
  <c r="K317" i="1"/>
  <c r="G317" i="1"/>
  <c r="H317" i="1"/>
  <c r="I317" i="1"/>
  <c r="J317" i="1"/>
  <c r="K474" i="1"/>
  <c r="H474" i="1"/>
  <c r="I474" i="1"/>
  <c r="J474" i="1"/>
  <c r="G474" i="1"/>
  <c r="K119" i="1"/>
  <c r="I119" i="1"/>
  <c r="H119" i="1"/>
  <c r="J119" i="1"/>
  <c r="G119" i="1"/>
  <c r="K179" i="1"/>
  <c r="I179" i="1"/>
  <c r="H179" i="1"/>
  <c r="J179" i="1"/>
  <c r="G179" i="1"/>
  <c r="K188" i="1"/>
  <c r="J188" i="1"/>
  <c r="H188" i="1"/>
  <c r="I188" i="1"/>
  <c r="G188" i="1"/>
  <c r="K200" i="1"/>
  <c r="J200" i="1"/>
  <c r="G200" i="1"/>
  <c r="I200" i="1"/>
  <c r="H200" i="1"/>
  <c r="K211" i="1"/>
  <c r="I211" i="1"/>
  <c r="G211" i="1"/>
  <c r="H211" i="1"/>
  <c r="J211" i="1"/>
  <c r="K222" i="1"/>
  <c r="J222" i="1"/>
  <c r="G222" i="1"/>
  <c r="H222" i="1"/>
  <c r="I222" i="1"/>
  <c r="K239" i="1"/>
  <c r="K271" i="1"/>
  <c r="K279" i="1"/>
  <c r="K260" i="1"/>
  <c r="K269" i="1"/>
  <c r="K291" i="1"/>
  <c r="G291" i="1"/>
  <c r="H291" i="1"/>
  <c r="I291" i="1"/>
  <c r="J291" i="1"/>
  <c r="K300" i="1"/>
  <c r="I300" i="1"/>
  <c r="G300" i="1"/>
  <c r="H300" i="1"/>
  <c r="J300" i="1"/>
  <c r="K309" i="1"/>
  <c r="G309" i="1"/>
  <c r="E70" i="3" s="1"/>
  <c r="H309" i="1"/>
  <c r="F70" i="3" s="1"/>
  <c r="I309" i="1"/>
  <c r="G70" i="3" s="1"/>
  <c r="J309" i="1"/>
  <c r="H70" i="3" s="1"/>
  <c r="K319" i="1"/>
  <c r="G319" i="1"/>
  <c r="H319" i="1"/>
  <c r="I319" i="1"/>
  <c r="J319" i="1"/>
  <c r="K329" i="1"/>
  <c r="G329" i="1"/>
  <c r="H329" i="1"/>
  <c r="I329" i="1"/>
  <c r="J329" i="1"/>
  <c r="K338" i="1"/>
  <c r="I338" i="1"/>
  <c r="G338" i="1"/>
  <c r="H338" i="1"/>
  <c r="J338" i="1"/>
  <c r="K121" i="1"/>
  <c r="I121" i="1"/>
  <c r="G121" i="1"/>
  <c r="J121" i="1"/>
  <c r="H121" i="1"/>
  <c r="K214" i="1"/>
  <c r="J214" i="1"/>
  <c r="H214" i="1"/>
  <c r="I214" i="1"/>
  <c r="G214" i="1"/>
  <c r="K273" i="1"/>
  <c r="K302" i="1"/>
  <c r="I302" i="1"/>
  <c r="G302" i="1"/>
  <c r="H302" i="1"/>
  <c r="J302" i="1"/>
  <c r="K174" i="1"/>
  <c r="J174" i="1"/>
  <c r="G174" i="1"/>
  <c r="H174" i="1"/>
  <c r="I174" i="1"/>
  <c r="K205" i="1"/>
  <c r="I205" i="1"/>
  <c r="G205" i="1"/>
  <c r="J205" i="1"/>
  <c r="H205" i="1"/>
  <c r="K225" i="1"/>
  <c r="I225" i="1"/>
  <c r="G225" i="1"/>
  <c r="J225" i="1"/>
  <c r="H225" i="1"/>
  <c r="K264" i="1"/>
  <c r="K312" i="1"/>
  <c r="I312" i="1"/>
  <c r="G73" i="3" s="1"/>
  <c r="J312" i="1"/>
  <c r="H73" i="3" s="1"/>
  <c r="G312" i="1"/>
  <c r="E73" i="3" s="1"/>
  <c r="H312" i="1"/>
  <c r="F73" i="3" s="1"/>
  <c r="K475" i="1"/>
  <c r="I475" i="1"/>
  <c r="G475" i="1"/>
  <c r="J475" i="1"/>
  <c r="H475" i="1"/>
  <c r="K175" i="1"/>
  <c r="I175" i="1"/>
  <c r="H175" i="1"/>
  <c r="J175" i="1"/>
  <c r="G175" i="1"/>
  <c r="K206" i="1"/>
  <c r="J206" i="1"/>
  <c r="G206" i="1"/>
  <c r="H206" i="1"/>
  <c r="I206" i="1"/>
  <c r="K246" i="1"/>
  <c r="K265" i="1"/>
  <c r="K324" i="1"/>
  <c r="I324" i="1"/>
  <c r="J324" i="1"/>
  <c r="G324" i="1"/>
  <c r="H324" i="1"/>
  <c r="K473" i="1"/>
  <c r="I473" i="1"/>
  <c r="G473" i="1"/>
  <c r="H473" i="1"/>
  <c r="J473" i="1"/>
  <c r="K185" i="1"/>
  <c r="I185" i="1"/>
  <c r="G185" i="1"/>
  <c r="J185" i="1"/>
  <c r="H185" i="1"/>
  <c r="K218" i="1"/>
  <c r="J218" i="1"/>
  <c r="G218" i="1"/>
  <c r="H218" i="1"/>
  <c r="I218" i="1"/>
  <c r="K276" i="1"/>
  <c r="K287" i="1"/>
  <c r="G287" i="1"/>
  <c r="H287" i="1"/>
  <c r="I287" i="1"/>
  <c r="J287" i="1"/>
  <c r="K327" i="1"/>
  <c r="G327" i="1"/>
  <c r="H327" i="1"/>
  <c r="I327" i="1"/>
  <c r="J327" i="1"/>
  <c r="K127" i="1"/>
  <c r="I127" i="1"/>
  <c r="H127" i="1"/>
  <c r="J127" i="1"/>
  <c r="G127" i="1"/>
  <c r="K187" i="1"/>
  <c r="I187" i="1"/>
  <c r="G187" i="1"/>
  <c r="H187" i="1"/>
  <c r="J187" i="1"/>
  <c r="K210" i="1"/>
  <c r="J210" i="1"/>
  <c r="G210" i="1"/>
  <c r="I210" i="1"/>
  <c r="H210" i="1"/>
  <c r="K233" i="1"/>
  <c r="G233" i="1"/>
  <c r="H233" i="1"/>
  <c r="I233" i="1"/>
  <c r="J233" i="1"/>
  <c r="K278" i="1"/>
  <c r="K290" i="1"/>
  <c r="G290" i="1"/>
  <c r="H290" i="1"/>
  <c r="J290" i="1"/>
  <c r="I290" i="1"/>
  <c r="K308" i="1"/>
  <c r="I308" i="1"/>
  <c r="G308" i="1"/>
  <c r="H308" i="1"/>
  <c r="J308" i="1"/>
  <c r="K328" i="1"/>
  <c r="I328" i="1"/>
  <c r="G328" i="1"/>
  <c r="H328" i="1"/>
  <c r="J328" i="1"/>
  <c r="K337" i="1"/>
  <c r="G337" i="1"/>
  <c r="H337" i="1"/>
  <c r="I337" i="1"/>
  <c r="J337" i="1"/>
  <c r="K128" i="1"/>
  <c r="I128" i="1"/>
  <c r="J128" i="1"/>
  <c r="H128" i="1"/>
  <c r="G128" i="1"/>
  <c r="K118" i="1"/>
  <c r="I118" i="1"/>
  <c r="J118" i="1"/>
  <c r="G118" i="1"/>
  <c r="H118" i="1"/>
  <c r="K172" i="1"/>
  <c r="J172" i="1"/>
  <c r="G172" i="1"/>
  <c r="I172" i="1"/>
  <c r="H172" i="1"/>
  <c r="K180" i="1"/>
  <c r="J180" i="1"/>
  <c r="G180" i="1"/>
  <c r="I180" i="1"/>
  <c r="H180" i="1"/>
  <c r="K190" i="1"/>
  <c r="J190" i="1"/>
  <c r="G190" i="1"/>
  <c r="I190" i="1"/>
  <c r="H190" i="1"/>
  <c r="K201" i="1"/>
  <c r="I201" i="1"/>
  <c r="G201" i="1"/>
  <c r="H201" i="1"/>
  <c r="J201" i="1"/>
  <c r="K213" i="1"/>
  <c r="I213" i="1"/>
  <c r="G213" i="1"/>
  <c r="H213" i="1"/>
  <c r="J213" i="1"/>
  <c r="K223" i="1"/>
  <c r="I223" i="1"/>
  <c r="G223" i="1"/>
  <c r="H223" i="1"/>
  <c r="J223" i="1"/>
  <c r="K241" i="1"/>
  <c r="K272" i="1"/>
  <c r="K280" i="1"/>
  <c r="K262" i="1"/>
  <c r="K255" i="1"/>
  <c r="K292" i="1"/>
  <c r="I292" i="1"/>
  <c r="G292" i="1"/>
  <c r="H292" i="1"/>
  <c r="J292" i="1"/>
  <c r="K301" i="1"/>
  <c r="G301" i="1"/>
  <c r="H301" i="1"/>
  <c r="I301" i="1"/>
  <c r="J301" i="1"/>
  <c r="I310" i="1"/>
  <c r="G71" i="3" s="1"/>
  <c r="G310" i="1"/>
  <c r="E71" i="3" s="1"/>
  <c r="H310" i="1"/>
  <c r="F71" i="3" s="1"/>
  <c r="J310" i="1"/>
  <c r="H71" i="3" s="1"/>
  <c r="K320" i="1"/>
  <c r="I320" i="1"/>
  <c r="G320" i="1"/>
  <c r="J320" i="1"/>
  <c r="H320" i="1"/>
  <c r="K330" i="1"/>
  <c r="I330" i="1"/>
  <c r="G330" i="1"/>
  <c r="H330" i="1"/>
  <c r="J330" i="1"/>
  <c r="K339" i="1"/>
  <c r="K181" i="1"/>
  <c r="I181" i="1"/>
  <c r="G181" i="1"/>
  <c r="H181" i="1"/>
  <c r="J181" i="1"/>
  <c r="K242" i="1"/>
  <c r="K293" i="1"/>
  <c r="G293" i="1"/>
  <c r="H293" i="1"/>
  <c r="I293" i="1"/>
  <c r="J293" i="1"/>
  <c r="K340" i="1"/>
  <c r="K191" i="1"/>
  <c r="I191" i="1"/>
  <c r="G191" i="1"/>
  <c r="H191" i="1"/>
  <c r="J191" i="1"/>
  <c r="K281" i="1"/>
  <c r="K311" i="1"/>
  <c r="G311" i="1"/>
  <c r="E72" i="3" s="1"/>
  <c r="H311" i="1"/>
  <c r="F72" i="3" s="1"/>
  <c r="I311" i="1"/>
  <c r="G72" i="3" s="1"/>
  <c r="J311" i="1"/>
  <c r="H72" i="3" s="1"/>
  <c r="K192" i="1"/>
  <c r="J192" i="1"/>
  <c r="G192" i="1"/>
  <c r="H192" i="1"/>
  <c r="I192" i="1"/>
  <c r="K251" i="1"/>
  <c r="K304" i="1"/>
  <c r="I304" i="1"/>
  <c r="H304" i="1"/>
  <c r="J304" i="1"/>
  <c r="G304" i="1"/>
  <c r="K296" i="1"/>
  <c r="I296" i="1"/>
  <c r="H296" i="1"/>
  <c r="J296" i="1"/>
  <c r="G296" i="1"/>
  <c r="K310" i="1"/>
  <c r="F469" i="1"/>
  <c r="E250" i="1"/>
  <c r="F250" i="1" s="1"/>
  <c r="E249" i="1"/>
  <c r="F249" i="1" s="1"/>
  <c r="E247" i="1"/>
  <c r="F247" i="1" s="1"/>
  <c r="E244" i="1"/>
  <c r="F244" i="1" s="1"/>
  <c r="E243" i="1"/>
  <c r="F243" i="1" s="1"/>
  <c r="E240" i="1"/>
  <c r="F240" i="1" s="1"/>
  <c r="E238" i="1"/>
  <c r="F238" i="1" s="1"/>
  <c r="E237" i="1"/>
  <c r="F237" i="1" s="1"/>
  <c r="K250" i="1" l="1"/>
  <c r="G250" i="1"/>
  <c r="H250" i="1"/>
  <c r="J250" i="1"/>
  <c r="I250" i="1"/>
  <c r="K469" i="1"/>
  <c r="I469" i="1"/>
  <c r="G469" i="1"/>
  <c r="J469" i="1"/>
  <c r="H469" i="1"/>
  <c r="K238" i="1"/>
  <c r="G238" i="1"/>
  <c r="H238" i="1"/>
  <c r="I238" i="1"/>
  <c r="J238" i="1"/>
  <c r="K240" i="1"/>
  <c r="K243" i="1"/>
  <c r="K237" i="1"/>
  <c r="G237" i="1"/>
  <c r="H237" i="1"/>
  <c r="I237" i="1"/>
  <c r="J237" i="1"/>
  <c r="K249" i="1"/>
  <c r="G249" i="1"/>
  <c r="H249" i="1"/>
  <c r="I249" i="1"/>
  <c r="J249" i="1"/>
  <c r="K244" i="1"/>
  <c r="G244" i="1"/>
  <c r="H244" i="1"/>
  <c r="I244" i="1"/>
  <c r="J244" i="1"/>
  <c r="K247" i="1"/>
  <c r="E197" i="1"/>
  <c r="F197" i="1" s="1"/>
  <c r="O97" i="1" s="1"/>
  <c r="K197" i="1" l="1"/>
  <c r="I197" i="1"/>
  <c r="G197" i="1"/>
  <c r="H197" i="1"/>
  <c r="J197" i="1"/>
</calcChain>
</file>

<file path=xl/sharedStrings.xml><?xml version="1.0" encoding="utf-8"?>
<sst xmlns="http://schemas.openxmlformats.org/spreadsheetml/2006/main" count="4585" uniqueCount="2174">
  <si>
    <t>STT</t>
  </si>
  <si>
    <t>QUYẾT ĐỊNH 103/2024</t>
  </si>
  <si>
    <t>DỰ THẢO ĐIỀU CHỈNH</t>
  </si>
  <si>
    <t>Giá đất 103</t>
  </si>
  <si>
    <t>Giá đất dự thảo</t>
  </si>
  <si>
    <t>I</t>
  </si>
  <si>
    <t>Vị trí 1</t>
  </si>
  <si>
    <t>Vị trí 2</t>
  </si>
  <si>
    <t>Vị trí 3</t>
  </si>
  <si>
    <t>II</t>
  </si>
  <si>
    <t>6.1</t>
  </si>
  <si>
    <t>6.2</t>
  </si>
  <si>
    <t>6.3</t>
  </si>
  <si>
    <t>6.4</t>
  </si>
  <si>
    <t>Đường Nguyễn Đình Chiểu</t>
  </si>
  <si>
    <t>Đường Phùng Chí Kiên</t>
  </si>
  <si>
    <t>Đường Hà Huy Tập</t>
  </si>
  <si>
    <t>- Đường N3</t>
  </si>
  <si>
    <t>III</t>
  </si>
  <si>
    <t>4.1</t>
  </si>
  <si>
    <t>4.2</t>
  </si>
  <si>
    <t>Đường Lê Lợi</t>
  </si>
  <si>
    <t>Đường Hải Thượng Lãn Ông</t>
  </si>
  <si>
    <t>Đường Hoàng Hoa Thám</t>
  </si>
  <si>
    <t>Đường Hồ Xuân Hương</t>
  </si>
  <si>
    <t>Đường Trường Chinh</t>
  </si>
  <si>
    <t>Đường Trương Định</t>
  </si>
  <si>
    <t>Đường Huỳnh Thúc Kháng</t>
  </si>
  <si>
    <t>Đường Phan Bội Châu</t>
  </si>
  <si>
    <t>Đường Nguyễn Văn Cừ</t>
  </si>
  <si>
    <t>Đường Đoàn Thị Điểm</t>
  </si>
  <si>
    <t>Đường Phạm Ngũ Lão</t>
  </si>
  <si>
    <t>Đường Nguyễn Du</t>
  </si>
  <si>
    <t>Đường Nguyễn Thị Minh Khai</t>
  </si>
  <si>
    <t>Đường Nguyễn Tri Phương</t>
  </si>
  <si>
    <t>Đường Trần Nhân Tông</t>
  </si>
  <si>
    <t>Đường Đổng Dậu</t>
  </si>
  <si>
    <t>Đường Trần Quang Diệu</t>
  </si>
  <si>
    <t>Đường Trần Thi</t>
  </si>
  <si>
    <t>Đường Ngô Quyền</t>
  </si>
  <si>
    <t>Đường Cao Thắng</t>
  </si>
  <si>
    <t>Đường Phan Đình Phùng</t>
  </si>
  <si>
    <t>THÀNH PHỐ PHAN RANG - THÁP CHÀM</t>
  </si>
  <si>
    <t>Đất ở tại đô thị</t>
  </si>
  <si>
    <t>Xã Thành Hải</t>
  </si>
  <si>
    <t>1.1</t>
  </si>
  <si>
    <t>1.2</t>
  </si>
  <si>
    <t>1.3</t>
  </si>
  <si>
    <t>1.4</t>
  </si>
  <si>
    <t>Thôn Tân Sơn 1, Tân Sơn 2</t>
  </si>
  <si>
    <t>Thôn Công Thành, Thành Ý</t>
  </si>
  <si>
    <t>Thôn Cà Đú</t>
  </si>
  <si>
    <t>2.1</t>
  </si>
  <si>
    <t>2.2</t>
  </si>
  <si>
    <t>Khu phố 5, 6, 10, 12</t>
  </si>
  <si>
    <t>Khu phố 1, 2, 3, 4, 7, 8, 11</t>
  </si>
  <si>
    <t>Phường Mỹ Bình</t>
  </si>
  <si>
    <t>- Khu phố 3</t>
  </si>
  <si>
    <t>- Các khu phố còn lại</t>
  </si>
  <si>
    <t>- Khu quy hoạch dân cư Bình Sơn</t>
  </si>
  <si>
    <t>3.1</t>
  </si>
  <si>
    <t>3.2</t>
  </si>
  <si>
    <t>3.3</t>
  </si>
  <si>
    <t>Phường Mỹ Hải</t>
  </si>
  <si>
    <t>- Khu phố 1</t>
  </si>
  <si>
    <t>- Khu phố 2, 3</t>
  </si>
  <si>
    <t>- Khu phố 4,5</t>
  </si>
  <si>
    <t>4.3</t>
  </si>
  <si>
    <t>Phường Đông Hải</t>
  </si>
  <si>
    <t>5.1</t>
  </si>
  <si>
    <t>5.2</t>
  </si>
  <si>
    <t>Phường Mỹ Đông</t>
  </si>
  <si>
    <t>- Khu phố 1, 2 (thôn Mỹ An)</t>
  </si>
  <si>
    <t>- Xóm Cồn (khu phố 3); thôn Đông Ba (khu phố 4, 5, 6)</t>
  </si>
  <si>
    <t>- Thôn Mỹ Nghĩa (khu phố 7, 8)</t>
  </si>
  <si>
    <t>- Đất Mới (khu phố 9)</t>
  </si>
  <si>
    <t>Phường Kinh Dinh</t>
  </si>
  <si>
    <t>- Thôn Tấn Lộc (khu phố 4)</t>
  </si>
  <si>
    <t>Phường Đô Vinh</t>
  </si>
  <si>
    <t>- Thôn Nhơn Hội (khu phố 1)</t>
  </si>
  <si>
    <t>- Xóm Dừa (khu phố 7)</t>
  </si>
  <si>
    <t>8.1</t>
  </si>
  <si>
    <t>8.2</t>
  </si>
  <si>
    <t>Phường Bảo An</t>
  </si>
  <si>
    <t>- Thôn Xóm Lở (khu phố 1)</t>
  </si>
  <si>
    <t>Khu dân cư ven đường giao thông chính, khu thương mại, khu du lịch, khu công nghiệp</t>
  </si>
  <si>
    <t>Tuyến Quốc lộ 1A</t>
  </si>
  <si>
    <t>- Từ ngã ba Tân Hội đến cầu Mương Ngòi</t>
  </si>
  <si>
    <t>- Từ cầu Mương Ngòi đến hết địa phận Thành phố</t>
  </si>
  <si>
    <t>Tuyến Quốc lộ 27</t>
  </si>
  <si>
    <t>- Đoạn từ giáp trạm biến điện - hết địa phận phường Đô Vinh</t>
  </si>
  <si>
    <t>Tỉnh lộ 703 (Nam cầu móng đoạn thuộc thành phố)</t>
  </si>
  <si>
    <t>Tỉnh lộ 704 (địa phận thành phố Phan Rang - Tháp Chàm)</t>
  </si>
  <si>
    <t>1.5</t>
  </si>
  <si>
    <t>- Từ giáp đường Hải Thượng Lãn Ông (ngã tư) - cầu Hải Chữ</t>
  </si>
  <si>
    <t>1.6</t>
  </si>
  <si>
    <t>Đường đi Từ Tâm (từ đường Thống Nhất - hết địa phận thành phố)</t>
  </si>
  <si>
    <t>1.7</t>
  </si>
  <si>
    <t>Đường vào Trung tâm Giống thủy sản</t>
  </si>
  <si>
    <t>1.8</t>
  </si>
  <si>
    <t>Tỉnh lộ 708 (Phường Bảo An)</t>
  </si>
  <si>
    <t>Đường Thống Nhất</t>
  </si>
  <si>
    <t>- Từ ngã ba Tân Hội - cầu Bà Lợi (kênh Chà Là) (bao gồm cả khu tái định cư đường đôi vào thành phố đoạn phía Bắc)</t>
  </si>
  <si>
    <t>- Đoạn giáp cầu Bà Lợi - ngã ba Ngô Gia Tự (bao gồm cả khu tái định cư đường đôi vào thành phố đoạn phía Bắc)</t>
  </si>
  <si>
    <t>- Đoạn giáp ngã ba Ngô Gia Tự - ngã tư Trần Phú</t>
  </si>
  <si>
    <t>- Đoạn giáp ngã tư Trần Phú - cầu Ông Cọp</t>
  </si>
  <si>
    <t>- Đoạn từ cầu Ông Cọp - ngã tư Quang Trung</t>
  </si>
  <si>
    <t>- Đoạn từ ngã tư Quang Trung - đường Cao Thắng (đối diện là đường Võ Thị Sáu)</t>
  </si>
  <si>
    <t>- Đoạn từ giáp đường Cao Thắng - giáp cầu Đạo Long 1</t>
  </si>
  <si>
    <t>- Từ nhà số 702 - giáp đường Yết Kiêu (đối diện nhà số 773 - giáp đường Dã Tượng)</t>
  </si>
  <si>
    <t>- Đoạn từ số TN 02 - số TN 06 (đối diện là nhà Số TN 27)</t>
  </si>
  <si>
    <t>- Đoạn từ giáp nhà số TN 06 - hết địa phận thành phố</t>
  </si>
  <si>
    <t>- Đường phía Bắc chợ Phan Rang</t>
  </si>
  <si>
    <t>- Hẻm phía Nam chợ Phan Rang (hết đường phía Đông chợ)</t>
  </si>
  <si>
    <t>Đường 16 tháng 4</t>
  </si>
  <si>
    <t>- Từ giáp đường Thống Nhất - ngã tư Ngô Gia Tự</t>
  </si>
  <si>
    <t>- Đoạn giáp ngã tư Ngô Gia Tự - trục D3</t>
  </si>
  <si>
    <t>- Đoạn giáp trục D3 - trục D7</t>
  </si>
  <si>
    <t>- Đoạn giáp trục D7 - hết đường</t>
  </si>
  <si>
    <t>- Giáp đường 21 tháng 8 - nhà số 50 (đối diện là nhà số 21)</t>
  </si>
  <si>
    <t>- Đoạn từ nhà số 52 - nhà số 82 (đối diện là nhà số 59)</t>
  </si>
  <si>
    <t>- Đoạn từ nhà số 84 - hết đường</t>
  </si>
  <si>
    <t>4</t>
  </si>
  <si>
    <t>Đường Ngô Gia Tự</t>
  </si>
  <si>
    <t>- Từ ngã ba Đài Sơn - ngã năm Thanh Sơn</t>
  </si>
  <si>
    <t>- Đoạn ngã năm Thanh Sơn - giáp đường 16/4</t>
  </si>
  <si>
    <t>- Đoạn giáp đường 16/4 - Vòng xoay Tấn Tài</t>
  </si>
  <si>
    <t>- Vòng xoay Tấn Tài - hết đường (giáp đường Thống Nhất)</t>
  </si>
  <si>
    <t>Đường Phan Đăng Lưu</t>
  </si>
  <si>
    <t>- Từ ngã ba đường Lê Duẩn đến cầu Trắng</t>
  </si>
  <si>
    <t>- Từ giáp cầu Trắng đến cầu vượt đường sắt</t>
  </si>
  <si>
    <t>- Từ cầu vượt đường sắt đến giáp Quốc lộ 27A</t>
  </si>
  <si>
    <t>6</t>
  </si>
  <si>
    <t>- Từ nhà số 1 - nhà số 75 (đối diện nhà số 72)</t>
  </si>
  <si>
    <t>- Đoạn từ nhà số 77 - hết đường</t>
  </si>
  <si>
    <t>7</t>
  </si>
  <si>
    <t>Đường Trần Bình Trọng</t>
  </si>
  <si>
    <t>- Đoạn từ đường Thống Nhất đến đường Nguyễn Thị Định</t>
  </si>
  <si>
    <t>- Từ giáp đường Nguyễn Thị Định đến đường Ngô Gia Tự</t>
  </si>
  <si>
    <t>Đường Quang Trung</t>
  </si>
  <si>
    <t>- Từ giáp đường 21 tháng 8 - đường Thống Nhất</t>
  </si>
  <si>
    <t>- Đoạn giáp đường Thống Nhất - giáp đường Ngô Gia Tự</t>
  </si>
  <si>
    <t>Đường Trần Phú</t>
  </si>
  <si>
    <t>Đường Lê Hồng Phong</t>
  </si>
  <si>
    <t>- Từ nhà số 1 - nhà số 17</t>
  </si>
  <si>
    <t>- Đoạn từ nhà số 17A - hết đường</t>
  </si>
  <si>
    <t>14</t>
  </si>
  <si>
    <t>Đường 21 tháng 8</t>
  </si>
  <si>
    <t>- Từ giáp đường Thống Nhất - đến ngã năm Phủ Hà</t>
  </si>
  <si>
    <t>- Từ giáp ngã năm Phủ Hà - Công ty Quản lý và sửa chữa đường bộ 71 (đối diện là đường Pinăng Tắc)</t>
  </si>
  <si>
    <t>- Đoạn giáp Công ty Quản lý và sửa chữa đường bộ 71 - Trường tiểu học Bảo An I (đối diện là nhà số 594)</t>
  </si>
  <si>
    <t>- Đoạn giáp Trường tiểu học Bảo An I - đường sắt</t>
  </si>
  <si>
    <t>- Đoạn giáp đường sắt - chợ Tháp Chàm (mới) (đối diện là đường Bác Ái)</t>
  </si>
  <si>
    <t>- Đoạn giáp chợ Tháp Chàm (mới) - hết địa phận thành phố (trạm biến thế điện)</t>
  </si>
  <si>
    <t>Võ Nguyên Giáp</t>
  </si>
  <si>
    <t>- Từ giáp ngã ba đường Yên Ninh và đường Võ Nguyên Giáp đến phía Bắc cầu An Đông</t>
  </si>
  <si>
    <t>Đường Yên Ninh</t>
  </si>
  <si>
    <t>- Từ giáp thị trấn Khánh Hải - đường 16 tháng 4</t>
  </si>
  <si>
    <t>- Từ giáp đường 16 tháng 4 - đường Tấn Tài xóm Láng</t>
  </si>
  <si>
    <t>- Từ giáp đường Tấn Tài xóm Láng - hết đường</t>
  </si>
  <si>
    <t>Các đường trong khu quy hoạch dân cư D7-D10, Bắc Nam đường 16 tháng 4</t>
  </si>
  <si>
    <t>17.1</t>
  </si>
  <si>
    <t>Các đường xuất phát từ đường 16 tháng 4</t>
  </si>
  <si>
    <t>- Đường Nguyễn Văn Nhu (đường D7 phía Bắc)</t>
  </si>
  <si>
    <t>- Đường Nguyễn Khoái (đường D7 phía Nam)</t>
  </si>
  <si>
    <t>- Đường Nguyễn Chích (đường D8 phía Bắc)</t>
  </si>
  <si>
    <t>- Đường Nguyễn Đức Cảnh (đường D8 phía Nam)</t>
  </si>
  <si>
    <t>- Đường Trương Văn Ly (đường D9 phía Bắc)</t>
  </si>
  <si>
    <t>- Đường Võ Giới Sơn (đường D9 phía Nam)</t>
  </si>
  <si>
    <t>- Đường Phạm Đình Hổ (đường D10 phía Bắc)</t>
  </si>
  <si>
    <t>- Đường Phan Đình Giót (đường D10 phía Nam)</t>
  </si>
  <si>
    <t>- Đường Đông Sơn</t>
  </si>
  <si>
    <t>- Đường Nguyễn Bỉnh Khiêm</t>
  </si>
  <si>
    <t>- Đường Đặng Quang Cầm</t>
  </si>
  <si>
    <t>17.2</t>
  </si>
  <si>
    <t>Các đường nội bộ trong khu quy hoạch</t>
  </si>
  <si>
    <t>- Đường Nguyễn Công Trứ</t>
  </si>
  <si>
    <t>- Đường Bùi Thị Xuân</t>
  </si>
  <si>
    <t>- Đường Trần Huy Liệu</t>
  </si>
  <si>
    <t>- Đường Phan Chu Trinh</t>
  </si>
  <si>
    <t>- Đường Phan Kế Bính</t>
  </si>
  <si>
    <t>- Đường Phan Văn Lân</t>
  </si>
  <si>
    <t>- Đường Phạm Văn Hai</t>
  </si>
  <si>
    <t>- Đường Nguyễn Chí Thanh</t>
  </si>
  <si>
    <t>+ Đoạn đầu (N2 - 11m)</t>
  </si>
  <si>
    <t>+ Đoạn cuối (N2 - 7m)</t>
  </si>
  <si>
    <t>- Đường Mạc Đỉnh Chi</t>
  </si>
  <si>
    <t>+ Đoạn đầu (N8 - 11m)</t>
  </si>
  <si>
    <t>+ Đoạn cuối (N8 - 9,4m)</t>
  </si>
  <si>
    <t>- Đường Mạc Thị Bưởi</t>
  </si>
  <si>
    <t>- Đường Phan Văn Trị</t>
  </si>
  <si>
    <t>- Đường Triệu Quang Phục</t>
  </si>
  <si>
    <t>- Đường Trần Kỷ</t>
  </si>
  <si>
    <t>- Đường Lê Lai</t>
  </si>
  <si>
    <t>- Đường Chu Văn An</t>
  </si>
  <si>
    <t>- Đường Bà Huyện Thanh Quan</t>
  </si>
  <si>
    <t>- Đường Nguyễn Biểu</t>
  </si>
  <si>
    <t>- Đường Nguyễn Địa Lô</t>
  </si>
  <si>
    <t>- Đường Nguyễn Đình Hiến</t>
  </si>
  <si>
    <t>- Đường Nguyễn Đức Lượng</t>
  </si>
  <si>
    <t>- Đường Nguyễn Quang Quan</t>
  </si>
  <si>
    <t>- Đường Nguyễn Quang Bật</t>
  </si>
  <si>
    <t>- Đường Nguyễn Quang Bích</t>
  </si>
  <si>
    <t>- Đường Nguyễn Quyền</t>
  </si>
  <si>
    <t>- Đường N6</t>
  </si>
  <si>
    <t>- Đường Nguyễn Đốc Ngữ</t>
  </si>
  <si>
    <t>- Đường Nguyễn Hữu Dật</t>
  </si>
  <si>
    <t>- Đường B6, N9</t>
  </si>
  <si>
    <t>- Đường N5</t>
  </si>
  <si>
    <t>- Từ giáp đường Thống Nhất - nhà số 34 (đối diện là hẻm vào Ủy ban nhân dân phường Đạo Long)</t>
  </si>
  <si>
    <t>- Đoạn từ nhà số 36 - hết đường</t>
  </si>
  <si>
    <t>19</t>
  </si>
  <si>
    <t>Đường Trần Hưng Đạo</t>
  </si>
  <si>
    <t>- Từ giáp đường Lê Hồng Phong - ngã năm Mỹ Hương</t>
  </si>
  <si>
    <t>- Đoạn giáp ngã năm Mỹ Hương - hết đường</t>
  </si>
  <si>
    <t>Đường Hùng Vương</t>
  </si>
  <si>
    <t>- Từ giáp đường Thống Nhất - ngã năm Mỹ Hương</t>
  </si>
  <si>
    <t>Đường Nguyễn Thái Học</t>
  </si>
  <si>
    <t>Đường Phạm Hồng Thái</t>
  </si>
  <si>
    <t>Đường Yersin</t>
  </si>
  <si>
    <t>Đường Võ Thị Sáu</t>
  </si>
  <si>
    <t>- Từ giáp ngã tư Tấn Tài - đường Trần Thi</t>
  </si>
  <si>
    <t>- Đoạn giáp đường Trần Thi - nghĩa trang Tấn Tài (hết địa phận phường Tấn Tài)</t>
  </si>
  <si>
    <t>- Đoạn giáp nghĩa trang Tấn Tài - cầu Đá Bạc</t>
  </si>
  <si>
    <t>- Đoạn giáp cầu Đá Bạc - đường Trịnh Hoài Đức</t>
  </si>
  <si>
    <t>Đường Bạch Đằng (đường nối Hải Thượng Lãn Ông - cảng Đông Hải)</t>
  </si>
  <si>
    <t>Đường Lý Thường Kiệt</t>
  </si>
  <si>
    <t>Đường Nguyễn Trãi (Từ giáp đường Thống Nhất - Ngô Gia Tự)</t>
  </si>
  <si>
    <t>- Đoạn từ Ngô Gia Tự - Tô Hiệu</t>
  </si>
  <si>
    <t>- Đoạn từ Tô Hiệu - Thống Nhất</t>
  </si>
  <si>
    <t>Đường Tô Hiệu (từ giáp đường Lê Lợi - Ngô Gia Tự)</t>
  </si>
  <si>
    <t>Đường Hoàng Diệu (trừ đoạn đường trong khu K1)</t>
  </si>
  <si>
    <t>Đường Cao Bá Quát (Từ đường Thống Nhất - Ngô Gia Tự)</t>
  </si>
  <si>
    <t>Đường Nguyễn Văn Trỗi</t>
  </si>
  <si>
    <t>- Từ Ngô Gia Tự - Giáp bệnh viện tỉnh (Ngã ba Nguyễn Thị Minh Khai)</t>
  </si>
  <si>
    <t>- Từ bệnh viện tỉnh (Ngã ba Nguyễn Thị Minh Khai) đến hết đường</t>
  </si>
  <si>
    <t>Đường Nguyễn Trường Tộ (nối đường Trần Phú - 21 tháng 8)</t>
  </si>
  <si>
    <t>Đường Minh Mạng</t>
  </si>
  <si>
    <t>- Từ giáp đường 21 tháng 8 - Xí nghiệp đường sắt Thuận Hải (đối diện là nhà số 58)</t>
  </si>
  <si>
    <t>- Đoạn giáp Xí nghiệp đường sắt Thuận Hải - hết đường</t>
  </si>
  <si>
    <t>Đường Lê Duẩn</t>
  </si>
  <si>
    <t>- Từ nút giao Tân Hội - mương Cát</t>
  </si>
  <si>
    <t>- Đoạn giáp Mương Cát - Bắc cầu Đạo Long II</t>
  </si>
  <si>
    <t>Đường Nguyễn Phúc Nguyên</t>
  </si>
  <si>
    <t>Đường bên trong công viên Bến xe Nam</t>
  </si>
  <si>
    <t>- Đường phía Đông công viên Bến xe Nam (xuất phát từ đường Ngô Gia Tự)</t>
  </si>
  <si>
    <t>- Đường phía Nam công viên Bến xe Nam (xuất phát từ đường Thống Nhất)</t>
  </si>
  <si>
    <t>Đường Nguyễn Gia Thiều (hẻm 368 Ngô Gia Tự)</t>
  </si>
  <si>
    <t>Đường Nguyễn Thị Định (từ đường nối Nguyễn Trãi - Ngô Gia Tự đến đường Lê Lợi)</t>
  </si>
  <si>
    <t>Hẻm 356 Ngô Gia Tự - nhà số 298/30 Ngô Gia Tự (giáp mương Ông Cố)</t>
  </si>
  <si>
    <t>Hẻm 20 Nguyễn Văn Trỗi - đường Lê Đình Chinh (khu dân cư cơ khí)</t>
  </si>
  <si>
    <t>Hẻm 644 Đường Thống Nhất</t>
  </si>
  <si>
    <t>Đường Lương Ngọc Quyến (hẻm 85 Trần Phú: từ đường Trần Phú - nhà số 62/4 Hoàng Hoa Thám)</t>
  </si>
  <si>
    <t>Hẻm đường 21 tháng 8</t>
  </si>
  <si>
    <t>- Hẻm 158 (khu dân cư cạnh Trường Chính trị)</t>
  </si>
  <si>
    <t>- Hẻm 360 (đối diện chùa Bửu Lâm)</t>
  </si>
  <si>
    <t>- Hẻm 388 (khu dân cư khai hoang cơ giới)</t>
  </si>
  <si>
    <t>- Hẻm 402 (khu dân cư Lâm đặc sản)</t>
  </si>
  <si>
    <t>51</t>
  </si>
  <si>
    <t>Đường vào ga Tháp Chàm (xuất phát từ đường Minh Mạng)</t>
  </si>
  <si>
    <t>Đường Phù Đổng</t>
  </si>
  <si>
    <t>Đường Trần Nhật Duật</t>
  </si>
  <si>
    <t>Đường Yết Kiêu</t>
  </si>
  <si>
    <t>Đường Dã Tượng</t>
  </si>
  <si>
    <t>Đường Hồng Bàng</t>
  </si>
  <si>
    <t>Đường Lê Đình Chinh</t>
  </si>
  <si>
    <t>- Từ nhà số 1 - cây xăng Văn Hải (đối diện là số 193C)</t>
  </si>
  <si>
    <t>- Đoạn giáp cây xăng Văn Hải - hết địa phận phường Văn Hải</t>
  </si>
  <si>
    <t>- Từ giáp đường Nguyễn Văn Cừ đến hết đường</t>
  </si>
  <si>
    <t>Đường Lê Quý Đôn (giáp đường 21 tháng 8 đến nhà số 33)</t>
  </si>
  <si>
    <t>Đường Lương Thế Vinh</t>
  </si>
  <si>
    <t>Đường Hàm Nghi</t>
  </si>
  <si>
    <t>Hẻm 25 đường Hàm Nghi (đường vào khu F tập thể Công an tỉnh)</t>
  </si>
  <si>
    <t>Đường Đào Duy Từ</t>
  </si>
  <si>
    <t>Đường Nguyễn Khuyến</t>
  </si>
  <si>
    <t>Đường Lê Đại Hành</t>
  </si>
  <si>
    <t>Đường Tô Hiến Thành</t>
  </si>
  <si>
    <t>Đường Pinăng Tắc</t>
  </si>
  <si>
    <t>Đường Lương Văn Can</t>
  </si>
  <si>
    <t>Đường Duy Tân</t>
  </si>
  <si>
    <t>- Đoạn thuộc phường Phước Mỹ, Bảo An</t>
  </si>
  <si>
    <t>- Đoạn thuộc xã Thành Hải</t>
  </si>
  <si>
    <t>Đường Trần Quang Khải</t>
  </si>
  <si>
    <t>Đường Ngô Thì Nhậm</t>
  </si>
  <si>
    <t>Đường Trần Cao Vân</t>
  </si>
  <si>
    <t>- Từ giáp đường 21 tháng 8 - nhà số 30 (đối diện là đình Đô Vinh)</t>
  </si>
  <si>
    <t>- Đoạn từ giáp nhà số 30 - hết đường</t>
  </si>
  <si>
    <t>80</t>
  </si>
  <si>
    <t>Đường Phó Đức Chính (đường nối Trần Cao Vân -Minh Mạng)</t>
  </si>
  <si>
    <t>Đường Nguyễn Cư Trinh</t>
  </si>
  <si>
    <t>Đường Bác Ái</t>
  </si>
  <si>
    <t>- Từ giáp đường 21 tháng 8 - nhà số 46 (đối diện là Bệnh viện Đường sắt)</t>
  </si>
  <si>
    <t>- Đoạn từ nhà số 48 - hết đường</t>
  </si>
  <si>
    <t>83</t>
  </si>
  <si>
    <t>Hẻm đường Bác Ái</t>
  </si>
  <si>
    <t>- Hẻm 43 (đường lên tháp Poklong Giarai)</t>
  </si>
  <si>
    <t>- Hẻm 52 (đường vào Trung tâm toa xe Tháp Chàm)</t>
  </si>
  <si>
    <t>- Hẻm phía Bắc tháp Poklong Giarai</t>
  </si>
  <si>
    <t>Đường Tự Đức</t>
  </si>
  <si>
    <t>Khu tái định cư thôn Tấn Lộc</t>
  </si>
  <si>
    <t>- Đường Mai Xuân Thưởng (từ đường Trần Thi - trụ sở khu phố 4; đường qua khu tái định cư Tấn Lộc)</t>
  </si>
  <si>
    <t>- Đường Lưu Thúc Kiệm</t>
  </si>
  <si>
    <t>- Đường Nguyễn Phúc Lan</t>
  </si>
  <si>
    <t>- Các đường nội bộ bên trong khu tái định cư</t>
  </si>
  <si>
    <t>Khu tái định cư Nam cầu móng</t>
  </si>
  <si>
    <t>- Đường Nguyễn Bình</t>
  </si>
  <si>
    <t>- Đường Nguyễn Thiến</t>
  </si>
  <si>
    <t>- Đường Hoàng Công Chất</t>
  </si>
  <si>
    <t>- Đường Đặng Thái Thân</t>
  </si>
  <si>
    <t>- Đường Tạ Hiện</t>
  </si>
  <si>
    <t>- Đường nội bộ bên trong</t>
  </si>
  <si>
    <t>Khu dân cư Phước Mỹ 1</t>
  </si>
  <si>
    <t>- Đường Võ Trường Toản (D1), Đường Phùng Khắc Khoan (D2)</t>
  </si>
  <si>
    <t>- Đường Trần Nguyên Hãn (D3)</t>
  </si>
  <si>
    <t>+ Từ đầu đường 21/8 - Trục Đường Cường Để (D5)</t>
  </si>
  <si>
    <t>+ Giáp trục Đường Cường Để (D5) - Hết đường</t>
  </si>
  <si>
    <t>- Đường Thủ Khoa Huân (D4), Đường Cường Để (D5)</t>
  </si>
  <si>
    <t>- Đường Tôn Thất Thuyết (D6)</t>
  </si>
  <si>
    <t>- Đường Nguyễn Trung Trực (D7)</t>
  </si>
  <si>
    <t>- Đường N1, N15</t>
  </si>
  <si>
    <t>- Đường Bùi Hữu Nghĩa (N6)</t>
  </si>
  <si>
    <t>- Đường N14</t>
  </si>
  <si>
    <t>- Đường Bạch Liêu</t>
  </si>
  <si>
    <t>- Đường Phạm Như Xương</t>
  </si>
  <si>
    <t>- Đường Phạm Phú Thứ</t>
  </si>
  <si>
    <t>- Đường Phạm Quang Tiến</t>
  </si>
  <si>
    <t>- Đường Ngô Mây</t>
  </si>
  <si>
    <t>- Đường Đặng Tất</t>
  </si>
  <si>
    <t>- Đường Phạm Văn Xảo</t>
  </si>
  <si>
    <t>- Đường Phạm Thế Hiển</t>
  </si>
  <si>
    <t>Khu dân cư Mương Cát</t>
  </si>
  <si>
    <t>- Đường Hà Huy Giáp (D1)</t>
  </si>
  <si>
    <t>- Đường Trần Quốc Thảo (D2)</t>
  </si>
  <si>
    <t>- Đường Dương Quảng Hàm (D3)</t>
  </si>
  <si>
    <t>- Đường Huỳnh Tấn Phát (D4): Từ đường Trần Hữu Duyệt đến đường Dương Quảng Hàm</t>
  </si>
  <si>
    <t>- Đường Trần Hữu Duyệt (D5)</t>
  </si>
  <si>
    <t>- Đường Đinh Công Tráng (D6)</t>
  </si>
  <si>
    <t>- Đường Nguyễn Viết Xuân (N2)</t>
  </si>
  <si>
    <t>- Đường Nguyễn Văn Tố (N4)</t>
  </si>
  <si>
    <t>- Đường Đoàn Nhữ Hài</t>
  </si>
  <si>
    <t>- Đường Trần Thị Thảo (N7)</t>
  </si>
  <si>
    <t>- Đường Phạm Hùng (N8)</t>
  </si>
  <si>
    <t>- Đường Nguyễn Văn Huyên (N9)</t>
  </si>
  <si>
    <t>- Đường Võ Văn Tần (N11)</t>
  </si>
  <si>
    <t>- Đường N12</t>
  </si>
  <si>
    <t>- Đường N13</t>
  </si>
  <si>
    <t>- Đường Tiểu La</t>
  </si>
  <si>
    <t>- Đường Trần Ca (N16)</t>
  </si>
  <si>
    <t>- Đường Dương Đình Nghệ (N18)</t>
  </si>
  <si>
    <t>Đường Huỳnh Tấn Phát (Từ đường Dương Quảng Hàm đến hết đường)</t>
  </si>
  <si>
    <t>Đường Tấn Tài xóm Láng cũ</t>
  </si>
  <si>
    <t>- Đường Nguyễn Thượng Hiền (từ chợ Tấn Tài - đường Trần Thi)</t>
  </si>
  <si>
    <t>- Đường Nguyễn Thái Bình (từ trụ sở khu phố 4 - hết địa phận phường Tấn Tài)</t>
  </si>
  <si>
    <t>- Đường Ngô Đức Kế (từ giáp địa phận phường Tấn Tài - đường Hải Thượng Lãn ông) (trừ đoạn đường trong khu TĐC nhà máy xử lý nước thải)</t>
  </si>
  <si>
    <t>- Đường Trần Đại Nghĩa (từ Trạm y tế Mỹ Đông - ngã ba Đông Ba)</t>
  </si>
  <si>
    <t>- Đường Trần Quý Cáp (từ ngã ba Đông Ba - giáp đường Yên Ninh)</t>
  </si>
  <si>
    <t>- Đường Trịnh Hoài Đức (từ giáp đường Yên Ninh -Trường tiểu học Đông Hải)</t>
  </si>
  <si>
    <t>- Đoạn từ ngã ba Mỹ An - giáp đường Nguyễn Công Trứ</t>
  </si>
  <si>
    <t>Đường Tôn Đản (nối đường Quang Trung - đường Trần Nhân Tông)</t>
  </si>
  <si>
    <t>Hẻm 25 đường Nguyễn Thượng Hiền (từ giáp đường Nguyễn Thượng Hiền - nhà thờ Tấn Tài)</t>
  </si>
  <si>
    <t>Đường vào trường tiểu học Kinh Dinh (nối đường Võ Thị Sáu - đường Ngô Gia Tự)</t>
  </si>
  <si>
    <t>Đường khu thương mại Thanh Hà (nối đường Trần Phú - đường Lương Ngọc Quyến)</t>
  </si>
  <si>
    <t>Đường xung quanh hồ điều hòa Kinh Dinh</t>
  </si>
  <si>
    <t>Đường Nguyễn Trác</t>
  </si>
  <si>
    <t>Đường Võ Trứ</t>
  </si>
  <si>
    <t>- Từ đường Nguyễn Tri Phương đến chợ Mỹ Phước</t>
  </si>
  <si>
    <t>- Từ đường Chợ Mỹ Phước đến giáp đường Nguyễn Văn Nhu</t>
  </si>
  <si>
    <t>Đường Yên Thế</t>
  </si>
  <si>
    <t>Đường Ông Ích Khiêm</t>
  </si>
  <si>
    <t>Đường nối từ đường Yên Ninh ra biển (vào Khu nghỉ dưỡng Điện lực), phường Mỹ Hải</t>
  </si>
  <si>
    <t>Tuyến đường Trần Quý Cáp tại khu phố 4 (ranh giới hành chính giữa phường Mỹ Đông và Mỹ Hải), phường Mỹ Hải</t>
  </si>
  <si>
    <t>Đường Lê Đức Thọ</t>
  </si>
  <si>
    <t>Đường Nguyễn Tri Phương, đoạn từ đường 16 tháng 4 đến đường Hữu Nghị</t>
  </si>
  <si>
    <t>Đường Hoàng Diệu, đoạn từ đường 16 tháng 4 đến đường Hữu Nghị</t>
  </si>
  <si>
    <t>Đường Hữu Nghị</t>
  </si>
  <si>
    <t>1.9</t>
  </si>
  <si>
    <t>1.10</t>
  </si>
  <si>
    <t>1.11</t>
  </si>
  <si>
    <t>1.12</t>
  </si>
  <si>
    <t>2.3</t>
  </si>
  <si>
    <t>2.4</t>
  </si>
  <si>
    <t>4.4</t>
  </si>
  <si>
    <t>5.3</t>
  </si>
  <si>
    <t>9.1</t>
  </si>
  <si>
    <t>9.2</t>
  </si>
  <si>
    <t>11.1</t>
  </si>
  <si>
    <t>11.2</t>
  </si>
  <si>
    <t>13.1</t>
  </si>
  <si>
    <t>13.2</t>
  </si>
  <si>
    <t>14.1</t>
  </si>
  <si>
    <t>16.1</t>
  </si>
  <si>
    <t>19.1</t>
  </si>
  <si>
    <t>25.2</t>
  </si>
  <si>
    <t>14.2</t>
  </si>
  <si>
    <t>14.3</t>
  </si>
  <si>
    <t>14.4</t>
  </si>
  <si>
    <t>14.5</t>
  </si>
  <si>
    <t>14.6</t>
  </si>
  <si>
    <t>15.1</t>
  </si>
  <si>
    <t>15.2</t>
  </si>
  <si>
    <t>16.2</t>
  </si>
  <si>
    <t>16.3</t>
  </si>
  <si>
    <t>17.1.1</t>
  </si>
  <si>
    <t>17.1.2</t>
  </si>
  <si>
    <t>17.1.3</t>
  </si>
  <si>
    <t>17.1.4</t>
  </si>
  <si>
    <t>17.1.5</t>
  </si>
  <si>
    <t>17.1.6</t>
  </si>
  <si>
    <t>17.1.7</t>
  </si>
  <si>
    <t>17.1.8</t>
  </si>
  <si>
    <t>17.1.9</t>
  </si>
  <si>
    <t>17.1.10</t>
  </si>
  <si>
    <t>17.1.11</t>
  </si>
  <si>
    <t>17.2.1</t>
  </si>
  <si>
    <t>17.2.2</t>
  </si>
  <si>
    <t>17.2.3</t>
  </si>
  <si>
    <t>17.2.4</t>
  </si>
  <si>
    <t>17.2.5</t>
  </si>
  <si>
    <t>17.2.6</t>
  </si>
  <si>
    <t>17.2.7</t>
  </si>
  <si>
    <t>17.2.8</t>
  </si>
  <si>
    <t>17.2.9</t>
  </si>
  <si>
    <t>17.2.10</t>
  </si>
  <si>
    <t>17.2.11</t>
  </si>
  <si>
    <t>17.2.12</t>
  </si>
  <si>
    <t>17.2.13</t>
  </si>
  <si>
    <t>17.2.14</t>
  </si>
  <si>
    <t>17.2.15</t>
  </si>
  <si>
    <t>17.2.16</t>
  </si>
  <si>
    <t>17.2.17</t>
  </si>
  <si>
    <t>17.2.18</t>
  </si>
  <si>
    <t>17.2.19</t>
  </si>
  <si>
    <t>17.2.20</t>
  </si>
  <si>
    <t>17.2.21</t>
  </si>
  <si>
    <t>17.2.22</t>
  </si>
  <si>
    <t>17.2.23</t>
  </si>
  <si>
    <t>17.2.24</t>
  </si>
  <si>
    <t>17.2.25</t>
  </si>
  <si>
    <t>17.2.26</t>
  </si>
  <si>
    <t>17.2.27</t>
  </si>
  <si>
    <t>17.2.28</t>
  </si>
  <si>
    <t>17.2.29</t>
  </si>
  <si>
    <t>18.1</t>
  </si>
  <si>
    <t>18.2</t>
  </si>
  <si>
    <t>19.2</t>
  </si>
  <si>
    <t>20.1</t>
  </si>
  <si>
    <t>20.2</t>
  </si>
  <si>
    <t>25.1</t>
  </si>
  <si>
    <t>25.3</t>
  </si>
  <si>
    <t>25.4</t>
  </si>
  <si>
    <t>29.1</t>
  </si>
  <si>
    <t>29.2</t>
  </si>
  <si>
    <t>40.1</t>
  </si>
  <si>
    <t>40.2</t>
  </si>
  <si>
    <t>41.1</t>
  </si>
  <si>
    <t>41.2</t>
  </si>
  <si>
    <t>43.1</t>
  </si>
  <si>
    <t>43.2</t>
  </si>
  <si>
    <t>50.1</t>
  </si>
  <si>
    <t>50.2</t>
  </si>
  <si>
    <t>50.3</t>
  </si>
  <si>
    <t>50.4</t>
  </si>
  <si>
    <t>76.1</t>
  </si>
  <si>
    <t>76.2</t>
  </si>
  <si>
    <t>79.1</t>
  </si>
  <si>
    <t>79.2</t>
  </si>
  <si>
    <t>82.1</t>
  </si>
  <si>
    <t>82.2</t>
  </si>
  <si>
    <t>83.1</t>
  </si>
  <si>
    <t>83.2</t>
  </si>
  <si>
    <t>83.3</t>
  </si>
  <si>
    <t>85.1</t>
  </si>
  <si>
    <t>85.2</t>
  </si>
  <si>
    <t>85.3</t>
  </si>
  <si>
    <t>85.4</t>
  </si>
  <si>
    <t>86.1</t>
  </si>
  <si>
    <t>86.2</t>
  </si>
  <si>
    <t>86.3</t>
  </si>
  <si>
    <t>86.4</t>
  </si>
  <si>
    <t>86.5</t>
  </si>
  <si>
    <t>86.6</t>
  </si>
  <si>
    <t>87.1</t>
  </si>
  <si>
    <t>87.2</t>
  </si>
  <si>
    <t>87.3</t>
  </si>
  <si>
    <t>87.4</t>
  </si>
  <si>
    <t>87.5</t>
  </si>
  <si>
    <t>87.6</t>
  </si>
  <si>
    <t>87.7</t>
  </si>
  <si>
    <t>87.8</t>
  </si>
  <si>
    <t>87.9</t>
  </si>
  <si>
    <t>87.10</t>
  </si>
  <si>
    <t>87.11</t>
  </si>
  <si>
    <t>87.12</t>
  </si>
  <si>
    <t>87.13</t>
  </si>
  <si>
    <t>87.14</t>
  </si>
  <si>
    <t>87.15</t>
  </si>
  <si>
    <t>87.16</t>
  </si>
  <si>
    <t>90.1</t>
  </si>
  <si>
    <t>90.2</t>
  </si>
  <si>
    <t>90.3</t>
  </si>
  <si>
    <t>90.4</t>
  </si>
  <si>
    <t>90.5</t>
  </si>
  <si>
    <t>90.6</t>
  </si>
  <si>
    <t>90.7</t>
  </si>
  <si>
    <t>99.1</t>
  </si>
  <si>
    <t>99.2</t>
  </si>
  <si>
    <t>88.1</t>
  </si>
  <si>
    <t>88.2</t>
  </si>
  <si>
    <t>88.3</t>
  </si>
  <si>
    <t>88.4</t>
  </si>
  <si>
    <t>88.5</t>
  </si>
  <si>
    <t>88.6</t>
  </si>
  <si>
    <t>88.7</t>
  </si>
  <si>
    <t>88.8</t>
  </si>
  <si>
    <t>88.9</t>
  </si>
  <si>
    <t>88.10</t>
  </si>
  <si>
    <t>88.11</t>
  </si>
  <si>
    <t>88.12</t>
  </si>
  <si>
    <t>88.13</t>
  </si>
  <si>
    <t>88.14</t>
  </si>
  <si>
    <t>88.15</t>
  </si>
  <si>
    <t>88.16</t>
  </si>
  <si>
    <t>88.17</t>
  </si>
  <si>
    <t>88.18</t>
  </si>
  <si>
    <t>88.19</t>
  </si>
  <si>
    <t>88.20</t>
  </si>
  <si>
    <t>IV</t>
  </si>
  <si>
    <t>KHU QUY HOẠCH DÂN CƯ</t>
  </si>
  <si>
    <t>Khu tái định cư Thành Hải giai đoạn 1</t>
  </si>
  <si>
    <t>- Đường Dương Văn An</t>
  </si>
  <si>
    <t>- Đường Nguyễn Hữu Hương</t>
  </si>
  <si>
    <t>- Đường Huỳnh Tinh Của</t>
  </si>
  <si>
    <t>- Đường Trần Quốc Toản</t>
  </si>
  <si>
    <t>- Đường Trần Hiếm</t>
  </si>
  <si>
    <t>- Đường quy hoạch còn lại</t>
  </si>
  <si>
    <t>Khu tái định cư Thành Hải giai đoạn 2</t>
  </si>
  <si>
    <t>- Đường Huỳnh Tịnh Của</t>
  </si>
  <si>
    <t>- Đường Lê Hiến Tông</t>
  </si>
  <si>
    <t>- Đường Trần Cố</t>
  </si>
  <si>
    <t>- Đường Trần Duệ Tông</t>
  </si>
  <si>
    <t>- Đường Trần Sùng Dĩnh</t>
  </si>
  <si>
    <t>- Đường Trần Tất Văn</t>
  </si>
  <si>
    <t>- Đường Đoàn Trần Nghiệp</t>
  </si>
  <si>
    <t>- Đường Đội Cấn</t>
  </si>
  <si>
    <t>- Đường Đặng Thì Thố</t>
  </si>
  <si>
    <t>- Đường quy hoạch có lòng đường rộng ≥ 8m còn lại</t>
  </si>
  <si>
    <t>Khu tái định cư Yên Ninh</t>
  </si>
  <si>
    <t>- Các lô đất bám đường Yên Ninh</t>
  </si>
  <si>
    <t>- Các lô bám đường quy hoạch rộng 11m không có vỉa hè</t>
  </si>
  <si>
    <t>- Các lô bám đường quy hoạch rộng 16m (lòng đường rộng 8m, 2 bên vỉa hè rộng 4m)</t>
  </si>
  <si>
    <t>- Các lô bám đường quy hoạch rộng 15m (lòng đường rộng 8m, 2 bên vỉa hè rộng 3,5m; lòng đường rộng 7m, 2 bên vỉa hè rộng 4m; lòng đường rộng 7,5m, 2 bên vỉa hè rộng 3,5 và 4m)</t>
  </si>
  <si>
    <t>- Các lô đất bám đường quy hoạch còn lại</t>
  </si>
  <si>
    <t>1.4. Khu tái định cư cụm công nghiệp Tháp Chàm</t>
  </si>
  <si>
    <t>- Đường quy hoạch rộng 13m</t>
  </si>
  <si>
    <t>- Đường quy hoạch rộng 11m</t>
  </si>
  <si>
    <t>- Đường quy hoạch rộng 7m</t>
  </si>
  <si>
    <t>Khu tái định cư phường Phước Mỹ, thành phố Phan Rang - Tháp Chàm</t>
  </si>
  <si>
    <t>- Đường Nguyễn Thiện Thuật (D)</t>
  </si>
  <si>
    <t>- Đường Huyền Trân Công Chúa (D2)</t>
  </si>
  <si>
    <t>- Đường Bế Văn Đàn</t>
  </si>
  <si>
    <t>- Đường Cầm Bá Thước</t>
  </si>
  <si>
    <t>- Đường Đặng Như Mai</t>
  </si>
  <si>
    <t>- Đường Cao Lỗ</t>
  </si>
  <si>
    <t>Khu tái định cư dự án Sân vận động tỉnh Ninh Thuận</t>
  </si>
  <si>
    <t>- Các lô bám đường Quy hoạch có lòng đường 15m</t>
  </si>
  <si>
    <t>- Các lô bám đường Quy hoạch còn lại</t>
  </si>
  <si>
    <t>Khu dân cư Hồ điều hòa Kinh Dinh, thành phố Phan Rang - Tháp Chàm</t>
  </si>
  <si>
    <t>- Các lô bám đường quy hoạch</t>
  </si>
  <si>
    <t>Khu dân cư Xóm Cồn</t>
  </si>
  <si>
    <t>- Đường Ngô Đức Kế</t>
  </si>
  <si>
    <t>- Đường Đào Duy Anh (D)</t>
  </si>
  <si>
    <t>- Đường Phạm Sư Mạnh</t>
  </si>
  <si>
    <t>- Đường Lương Định Của</t>
  </si>
  <si>
    <t>- Đường Hồ Thị Kỷ</t>
  </si>
  <si>
    <t>- Đường Đặng Trần Côn</t>
  </si>
  <si>
    <t>- Đường Hoàng Xuân Hãn</t>
  </si>
  <si>
    <t>- Đường Lê Độ</t>
  </si>
  <si>
    <t>- Đường Phạm Huy Thông</t>
  </si>
  <si>
    <t>- Đường Tạ Quang Bửu</t>
  </si>
  <si>
    <t>Khu tái định cư cạnh trường Trung học Tháp Chàm</t>
  </si>
  <si>
    <t>- Đường Vũ Tông Phan</t>
  </si>
  <si>
    <t>- Đường Hồ Huân Nghiệp</t>
  </si>
  <si>
    <t>- Đường Lê Nại (Đường N1)</t>
  </si>
  <si>
    <t>- Đường Tinh Thiều (Đường N3)</t>
  </si>
  <si>
    <t>- Đường Trần Văn Bảo (Đường N4)</t>
  </si>
  <si>
    <t>Khu tái định cư số 2 (Khu tái định cư bệnh viện tỉnh và Khu tái định cư thành phố thuộc phường Văn Hải)</t>
  </si>
  <si>
    <t>- Đường Phạm Ngọc Thạch (D4)</t>
  </si>
  <si>
    <t>- Đường Đặng Văn Ngữ (D1)</t>
  </si>
  <si>
    <t>- Đường Hồ Đắc Di (N1)</t>
  </si>
  <si>
    <t>- Đường Lê Đình Thám</t>
  </si>
  <si>
    <t>- Đường Đoàn Văn Bơ</t>
  </si>
  <si>
    <t>- Đường Nguyễn Duy Trinh</t>
  </si>
  <si>
    <t>- Đường Trần Xuân Soạn</t>
  </si>
  <si>
    <t>- Đường Tôn Thất Tùng</t>
  </si>
  <si>
    <t>- Đường Võ Duy Dương</t>
  </si>
  <si>
    <t>Khu đô thị mới Đông Bắc K1 - phường Thanh Sơn</t>
  </si>
  <si>
    <t>- Đường Trần Nhân Tông kéo dài (từ Ngô Gia Tự đến Nguyễn Tri Phương)</t>
  </si>
  <si>
    <t>- Đường Hoàng Diệu (từ Trần Quang Diệu đến Nguyễn Văn Cừ)</t>
  </si>
  <si>
    <t>- Đường Cao Bá Quát kéo dài (từ Ngô Gia Tự đến Nguyễn Tri Phương)</t>
  </si>
  <si>
    <t>- Đường Nam Cao</t>
  </si>
  <si>
    <t>- Đường Chế Lan Viên</t>
  </si>
  <si>
    <t>- Đường Huy Cận</t>
  </si>
  <si>
    <t>- Đường Vũ Trọng Phụng</t>
  </si>
  <si>
    <t>- Đường Nguyên Hồng</t>
  </si>
  <si>
    <t>- Đường Nguyễn Trực</t>
  </si>
  <si>
    <t>- Đường Văn Cao</t>
  </si>
  <si>
    <t>- Đường Lê Anh Xuân</t>
  </si>
  <si>
    <t>- Đường Lưu Trọng Lư</t>
  </si>
  <si>
    <t>- Đường Nguyễn Công Hoan</t>
  </si>
  <si>
    <t>- Đường Đỗ Nhuận</t>
  </si>
  <si>
    <t>- Đường Bùi Xuân Phái</t>
  </si>
  <si>
    <t>- Đường Chu Mạnh Trinh</t>
  </si>
  <si>
    <t>- Đường Dương Khuê</t>
  </si>
  <si>
    <t>- Đường Đàm Quang Trung</t>
  </si>
  <si>
    <t>- Đường Đặng Thai Mai</t>
  </si>
  <si>
    <t>- Đường Đông Hồ</t>
  </si>
  <si>
    <t>- Đường Hải Triều</t>
  </si>
  <si>
    <t>- Đường Lê Trí Viễn</t>
  </si>
  <si>
    <t>- Đường Nguyễn Đỗ Cung</t>
  </si>
  <si>
    <t>- Đường Lưu Hữu Phước</t>
  </si>
  <si>
    <t>- Đường Ngô Tất Tố</t>
  </si>
  <si>
    <t>- Đường Nguyễn Đình Thi</t>
  </si>
  <si>
    <t>- Đường Nguyễn Hiến Lê</t>
  </si>
  <si>
    <t>- Đường Nguyễn Huy Tưởng</t>
  </si>
  <si>
    <t>- Đường Nguyễn Tuân</t>
  </si>
  <si>
    <t>- Đường Nguyễn Văn Siêu</t>
  </si>
  <si>
    <t>- Đường Tản Đà</t>
  </si>
  <si>
    <t>- Đường Thế Lữ</t>
  </si>
  <si>
    <t>- Đường Tô Ngọc Vân</t>
  </si>
  <si>
    <t>- Đường Trần Văn Giàu</t>
  </si>
  <si>
    <t>- Đường Trần Văn Khê</t>
  </si>
  <si>
    <t>- Đường Chu Huy Mân</t>
  </si>
  <si>
    <t>- Đường Đinh Núp</t>
  </si>
  <si>
    <t>- Đường Đoàn Khuê</t>
  </si>
  <si>
    <t>- Đường Hoàng Dư Khương</t>
  </si>
  <si>
    <t>- Đường Hoàng Minh Giám</t>
  </si>
  <si>
    <t>- Đường Hoàng Quốc Việt</t>
  </si>
  <si>
    <t>- Đường Ngô Gia Khảm</t>
  </si>
  <si>
    <t>- Đường Lê Trọng Tấn</t>
  </si>
  <si>
    <t>- Đường Lê Văn Hiến</t>
  </si>
  <si>
    <t>- Đường Hoàng Sâm</t>
  </si>
  <si>
    <t>- Đường Hoàng Thế Thiện</t>
  </si>
  <si>
    <t>- Đường Nguyễn Cơ Thạch</t>
  </si>
  <si>
    <t>- Đường Lê Quang Đạo</t>
  </si>
  <si>
    <t>- Đường Nguyễn Nhất Tâm</t>
  </si>
  <si>
    <t>- Đường Đinh Đức Thiện</t>
  </si>
  <si>
    <t>- Đường Phan Trọng Tuệ</t>
  </si>
  <si>
    <t>- Đường Trần Văn Trà</t>
  </si>
  <si>
    <t>- Đường Văn Tiến Dũng</t>
  </si>
  <si>
    <t>- Đường Võ Chí Công</t>
  </si>
  <si>
    <t>- Đường Huỳnh Phước</t>
  </si>
  <si>
    <t>- Đường Đào Tấn</t>
  </si>
  <si>
    <t>- Đường Đặng Chí Thanh</t>
  </si>
  <si>
    <t>- Đường Lê Chưởng</t>
  </si>
  <si>
    <t>- Đường Lê Tự Nhiên</t>
  </si>
  <si>
    <t>- Đường Mai Văn Cương</t>
  </si>
  <si>
    <t>- Đường Trần Quang Diệu</t>
  </si>
  <si>
    <t>- Đường Nguyễn Ngọc Lân</t>
  </si>
  <si>
    <t>- Đường Nguyễn Thị Nhược</t>
  </si>
  <si>
    <t>- Đường Trần Đệ</t>
  </si>
  <si>
    <t>Khu Dân cư phía Bắc đường Nguyễn Văn Cừ</t>
  </si>
  <si>
    <t>- Đường N2</t>
  </si>
  <si>
    <t>- Các đường Quy hoạch còn lại</t>
  </si>
  <si>
    <t>- Đường Nguyễn Tri Phương</t>
  </si>
  <si>
    <t>- Đường Võ Dân</t>
  </si>
  <si>
    <t>- Đường Nguyễn Thúc Khôi</t>
  </si>
  <si>
    <t>- Đường Trần Nguyên Mẫn</t>
  </si>
  <si>
    <t>- Đường Phan Trung</t>
  </si>
  <si>
    <t>- Đường Trương Thuần Hy</t>
  </si>
  <si>
    <t>- Đường Trương Chí Cương</t>
  </si>
  <si>
    <t>- Đường Võ Liêm Sơn</t>
  </si>
  <si>
    <t>- Đường Võ Thị Xuyến</t>
  </si>
  <si>
    <t>- Đường Hòa Bình</t>
  </si>
  <si>
    <t>- Đường Pinăng Thạnh</t>
  </si>
  <si>
    <t>- Đường Pô Pôr Thị Dú</t>
  </si>
  <si>
    <t>Khu đô thị du lịch biển Bình Sơn</t>
  </si>
  <si>
    <t>- Đường Nguyễn Nghiêu Tư</t>
  </si>
  <si>
    <t>- Đường Trịnh Đình Thảo</t>
  </si>
  <si>
    <t>- Đường quy hoạch có chiều rộng lòng đường rộng 9m</t>
  </si>
  <si>
    <t>- Đường quy hoạch có chiều rộng lòng đường rộng 6m</t>
  </si>
  <si>
    <t>Khu gia đình quân nhân trong khuôn viên đại đội thông tin C16</t>
  </si>
  <si>
    <t>- Đường N1</t>
  </si>
  <si>
    <t>- Đường D1, N2</t>
  </si>
  <si>
    <t>Các tuyến đường trong khu dân cư Bửu Sơn</t>
  </si>
  <si>
    <t>Các trục đường trong Khu tái định cư Phan Đăng Lưu</t>
  </si>
  <si>
    <t>- Đường Phạm Tu</t>
  </si>
  <si>
    <t>- Đường Nguyễn Trung Ngạn</t>
  </si>
  <si>
    <t>- Đường Quách Thị Trang</t>
  </si>
  <si>
    <t>- Đường Phan Thúc Duyện</t>
  </si>
  <si>
    <t>- Đường Phan Thành Tài</t>
  </si>
  <si>
    <t>- Đường Phan Huy Ích</t>
  </si>
  <si>
    <t>- Đường Nguyễn Khiêm Ích</t>
  </si>
  <si>
    <t>- Đường Phan Đăng Lưu (thuộc Khu tái định cư Phan Đăng Lưu)</t>
  </si>
  <si>
    <t>- Đường rộng 11m</t>
  </si>
  <si>
    <t>- Đường rộng 8m</t>
  </si>
  <si>
    <t>- Đường rộng 7m</t>
  </si>
  <si>
    <t>- Đường rộng 6m</t>
  </si>
  <si>
    <t>2.5</t>
  </si>
  <si>
    <t>2.6</t>
  </si>
  <si>
    <t>2.7</t>
  </si>
  <si>
    <t>2.8</t>
  </si>
  <si>
    <t>2.9</t>
  </si>
  <si>
    <t>2.10</t>
  </si>
  <si>
    <t>2.11</t>
  </si>
  <si>
    <t>2.12</t>
  </si>
  <si>
    <t>2.13</t>
  </si>
  <si>
    <t>3.4</t>
  </si>
  <si>
    <t>3.5</t>
  </si>
  <si>
    <t>5.4</t>
  </si>
  <si>
    <t>5.5</t>
  </si>
  <si>
    <t>5.6</t>
  </si>
  <si>
    <t>5.7</t>
  </si>
  <si>
    <t>8.3</t>
  </si>
  <si>
    <t>8.4</t>
  </si>
  <si>
    <t>8.5</t>
  </si>
  <si>
    <t>8.6</t>
  </si>
  <si>
    <t>8.7</t>
  </si>
  <si>
    <t>8.8</t>
  </si>
  <si>
    <t>8.9</t>
  </si>
  <si>
    <t>8.10</t>
  </si>
  <si>
    <t>8.11</t>
  </si>
  <si>
    <t>8.12</t>
  </si>
  <si>
    <t>9.3</t>
  </si>
  <si>
    <t>9.4</t>
  </si>
  <si>
    <t>9.5</t>
  </si>
  <si>
    <t>10.1</t>
  </si>
  <si>
    <t>10.2</t>
  </si>
  <si>
    <t>10.3</t>
  </si>
  <si>
    <t>10.4</t>
  </si>
  <si>
    <t>10.5</t>
  </si>
  <si>
    <t>10.6</t>
  </si>
  <si>
    <t>10.7</t>
  </si>
  <si>
    <t>10.8</t>
  </si>
  <si>
    <t>10.9</t>
  </si>
  <si>
    <t>10.10</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</si>
  <si>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</si>
  <si>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</si>
  <si>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</si>
  <si>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</si>
  <si>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</si>
  <si>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</si>
  <si>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</si>
  <si>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</si>
  <si>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</si>
  <si>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</si>
  <si>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</si>
  <si>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</si>
  <si>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</si>
  <si>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</si>
  <si>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</si>
  <si>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</si>
  <si>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</si>
  <si>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</si>
  <si>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</si>
  <si>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</si>
  <si>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</si>
  <si>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</si>
  <si>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</si>
  <si>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</si>
  <si>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</si>
  <si>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</si>
  <si>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</si>
  <si>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</si>
  <si>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</si>
  <si>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</si>
  <si>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</si>
  <si>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</si>
  <si>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</si>
  <si>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</si>
  <si>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</si>
  <si>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</si>
  <si>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</si>
  <si>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</si>
  <si>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</si>
  <si>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</si>
  <si>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</si>
  <si>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</si>
  <si>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</si>
  <si>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</si>
  <si>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</si>
  <si>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</si>
  <si>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</si>
  <si>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</si>
  <si>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</si>
  <si>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</si>
  <si>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</si>
  <si>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</si>
  <si>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</si>
  <si>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</si>
  <si>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</si>
  <si>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</si>
  <si>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</si>
  <si>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</si>
  <si>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</si>
  <si>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</si>
  <si>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</si>
  <si>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</si>
  <si>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</si>
  <si>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12.1</t>
  </si>
  <si>
    <t>12.2</t>
  </si>
  <si>
    <t>12.3</t>
  </si>
  <si>
    <t>12.4</t>
  </si>
  <si>
    <t>13.3</t>
  </si>
  <si>
    <t>13.4</t>
  </si>
  <si>
    <t>13.5</t>
  </si>
  <si>
    <t>16.4</t>
  </si>
  <si>
    <t>16.5</t>
  </si>
  <si>
    <t>16.6</t>
  </si>
  <si>
    <t>16.7</t>
  </si>
  <si>
    <t>16.8</t>
  </si>
  <si>
    <t>16.9</t>
  </si>
  <si>
    <t>16.10</t>
  </si>
  <si>
    <t>16.11</t>
  </si>
  <si>
    <t>16.12</t>
  </si>
  <si>
    <t>16.13</t>
  </si>
  <si>
    <t>16.14</t>
  </si>
  <si>
    <t>16.15</t>
  </si>
  <si>
    <t>HUYỆN NINH HẢI</t>
  </si>
  <si>
    <t>Khu tái định cư cầu Ninh Chữ, thị trấn Khánh Hải</t>
  </si>
  <si>
    <t>- Các đường còn lại trong Khu quy hoạch</t>
  </si>
  <si>
    <t>Khu quy hoạch dân cư Gò Ông Táo, thị trấn Khánh Hải</t>
  </si>
  <si>
    <t>- Đường D1</t>
  </si>
  <si>
    <t>- Đường N2, D2</t>
  </si>
  <si>
    <t>9.690</t>
  </si>
  <si>
    <t>Khu quy hoạch 8 sào, thị trấn Khánh Hải</t>
  </si>
  <si>
    <t>- Các lô bám đường N2</t>
  </si>
  <si>
    <t>- Các đường quy hoạch còn lại</t>
  </si>
  <si>
    <t>Khu quy hoạch A7, thị trấn Khánh Hải</t>
  </si>
  <si>
    <t>- Các lô bám đường quy hoạch rộng 6m</t>
  </si>
  <si>
    <t>7.960</t>
  </si>
  <si>
    <t>- Các lô bám đường quy hoạch rộng 3,5m</t>
  </si>
  <si>
    <t>5.310</t>
  </si>
  <si>
    <t>Khu quy hoạch A8, thị trấn Khánh Hải</t>
  </si>
  <si>
    <t>- Các lô bám đường quy hoạch rộng 12m</t>
  </si>
  <si>
    <t>9.860</t>
  </si>
  <si>
    <t>Khu quy hoạch Khu dân cư Ba Bồn (cũ + bổ sung), thị trấn Khánh Hải</t>
  </si>
  <si>
    <t>Khu quy hoạch C2 – đường nội bộ</t>
  </si>
  <si>
    <t>Thành phố Phan Rang-Tháp Chàm</t>
  </si>
  <si>
    <t>Đường Phan Đăng Lưu - Đoạn từ Thống Nhất đến Lê Duẩn (Loại đường phố I)</t>
  </si>
  <si>
    <t>Đường N9 (Đường Lý Chính Thắng) (Loại đường phố II)</t>
  </si>
  <si>
    <r>
      <t>Khu dân cư Phước Mỹ 1 (khu đất 1,43 ha và các tuyến đường có liên quan với khu đất</t>
    </r>
    <r>
      <rPr>
        <sz val="12"/>
        <color theme="1"/>
        <rFont val="Times New Roman"/>
        <family val="1"/>
      </rPr>
      <t xml:space="preserve"> </t>
    </r>
    <r>
      <rPr>
        <b/>
        <sz val="12"/>
        <color theme="1"/>
        <rFont val="Times New Roman"/>
        <family val="1"/>
      </rPr>
      <t>1,43 ha) (Loại đường phố IV)</t>
    </r>
  </si>
  <si>
    <t>Đường Phạm Ngũ Lão (thuộc Khu dân cư Phước Mỹ 1)</t>
  </si>
  <si>
    <t>Đường N2*</t>
  </si>
  <si>
    <t>Đường N2</t>
  </si>
  <si>
    <t>Đường N5</t>
  </si>
  <si>
    <t>Đường N3</t>
  </si>
  <si>
    <t>Khu dân cư đường Minh Mạng - phường Đô Vinh</t>
  </si>
  <si>
    <t>Đường Minh Mạng (Đường D1)</t>
  </si>
  <si>
    <t>Đường Lê Văn Đức (Đường N2)</t>
  </si>
  <si>
    <t>Đường Đặng Dung (Đường N1)</t>
  </si>
  <si>
    <t>Đường Phạm Trấn (Đường D2)</t>
  </si>
  <si>
    <t>4.5</t>
  </si>
  <si>
    <t>Đường Triệu Quốc Đạt (Đường D3)</t>
  </si>
  <si>
    <t>Khu dân cư xí nghiệp đường sắt Thuận Hải - phường Đô Vinh</t>
  </si>
  <si>
    <t>Đường Bùi Cầm Hổ (Đường N1)</t>
  </si>
  <si>
    <t>Đường Phạm Bành</t>
  </si>
  <si>
    <r>
      <t>Khu tái định cư thuộc dự án đầu tư xây dựng tuyến đường đôi vào thành phố Phan Rang-</t>
    </r>
    <r>
      <rPr>
        <sz val="12"/>
        <color theme="1"/>
        <rFont val="Times New Roman"/>
        <family val="1"/>
      </rPr>
      <t xml:space="preserve"> </t>
    </r>
    <r>
      <rPr>
        <b/>
        <sz val="12"/>
        <color theme="1"/>
        <rFont val="Times New Roman"/>
        <family val="1"/>
      </rPr>
      <t>Tháp Chàm (đoạn phía Nam)</t>
    </r>
  </si>
  <si>
    <t>Tiếp giáp đoạn đường từ giáp ranh thành phố Phan Rang-Tháp Chàm (phường Đạo Long) - ngã ba Long Bình (thuộc Khu tái định cư thuộc dự án đầu tư xây dựng tuyến đường đôi vào thành phố Phan Rang-Tháp Chàm (đoạn phía Nam))</t>
  </si>
  <si>
    <t>Tiếp giáp đường nội bộ</t>
  </si>
  <si>
    <t>Khu dân cư tái định cư thành phố (Khu tái định cư bệnh viện) mở rộng, phường Văn Hải</t>
  </si>
  <si>
    <t>Đường Nguyễn Duy Trinh</t>
  </si>
  <si>
    <t>Đường Trần Xuân Soạn</t>
  </si>
  <si>
    <t>Đường Đoàn Văn Bơ</t>
  </si>
  <si>
    <t>Đường Lê Đình Thám</t>
  </si>
  <si>
    <t>Đường Đỗ Tống</t>
  </si>
  <si>
    <t>Đường Âu Dương Lân</t>
  </si>
  <si>
    <t>Đường Trần Văn Phương</t>
  </si>
  <si>
    <t>Đường Thiệu Trị</t>
  </si>
  <si>
    <t>Đường Hồ Đắc Di</t>
  </si>
  <si>
    <t>Đường rộng 27m</t>
  </si>
  <si>
    <t>Đường rộng 16m</t>
  </si>
  <si>
    <t>Đường rộng 11m</t>
  </si>
  <si>
    <t>Đường Trường Chinh (thuộc Khu dân cư tái định cư thành phố (Khu tái định cư bệnh viện) mở rộng, phường Văn Hải)</t>
  </si>
  <si>
    <t>Khu tái định cư dự án Xây dựng hệ thống thu gom, xử lý và tái sử dụng nước thải thành phố, phường Phước Mỹ</t>
  </si>
  <si>
    <t>Đường rộng 10,7m</t>
  </si>
  <si>
    <t>Đường rộng 9,9m</t>
  </si>
  <si>
    <t>Đường rộng 7m</t>
  </si>
  <si>
    <t>Khu dân cư Khu phố 11, phường Đông Hải</t>
  </si>
  <si>
    <t>Đường Trần Văn Kiểu</t>
  </si>
  <si>
    <t>Đường Trần Tử Bình</t>
  </si>
  <si>
    <t>Đường Trương Hanh</t>
  </si>
  <si>
    <t>Đường Trương Minh Giảng</t>
  </si>
  <si>
    <t>Khu đô thị biển Bình Sơn - Ninh Chữ (đô thị Đông Bắc Khu K2)</t>
  </si>
  <si>
    <t>Đường Tôn Đức Thắng</t>
  </si>
  <si>
    <t>Đường Trương Văn Ly (Đoạn Bùi Thị Xuân - Trần Nhân Tông)</t>
  </si>
  <si>
    <t>Đường Trần Nhân Tông (Đoạn Yên Ninh - Phạm Văn Hai)</t>
  </si>
  <si>
    <t>Đường Nguyễn Giản Thanh</t>
  </si>
  <si>
    <t>Đường Phạm Đình Hổ (Đoạn Bùi Thị Xuân - Trần Nhân Tông)</t>
  </si>
  <si>
    <t>Đường Đặng Quang Cầm (Đoạn Bùi Thị Xuân - Trần Nhân Tông)</t>
  </si>
  <si>
    <t>Đường Nguyễn Hoàng</t>
  </si>
  <si>
    <t>Đường Thích Quảng Đức</t>
  </si>
  <si>
    <t>Đường Nguyễn Phan Vinh</t>
  </si>
  <si>
    <t>Đường Nguyễn Sinh Sắc</t>
  </si>
  <si>
    <t>10.11</t>
  </si>
  <si>
    <t>Đường Lý Thái Tông</t>
  </si>
  <si>
    <t>10.12</t>
  </si>
  <si>
    <t>Đường Phạm Văn Hai</t>
  </si>
  <si>
    <t>10.13</t>
  </si>
  <si>
    <t>Đường Vũ Duệ</t>
  </si>
  <si>
    <t>10.14</t>
  </si>
  <si>
    <t>Đường Trịnh Tuệ</t>
  </si>
  <si>
    <t>10.15</t>
  </si>
  <si>
    <t>Đường Trần Văn Ơn</t>
  </si>
  <si>
    <t>10.16</t>
  </si>
  <si>
    <t>Đường Tăng Bạt Hổ</t>
  </si>
  <si>
    <t>10.17</t>
  </si>
  <si>
    <t>Đường Phạm Duy Quyết</t>
  </si>
  <si>
    <t>10.18</t>
  </si>
  <si>
    <t>Đường Phạm Đôn Lễ</t>
  </si>
  <si>
    <t>10.19</t>
  </si>
  <si>
    <t>Đường Nguyễn Xuân Chính</t>
  </si>
  <si>
    <t>10.20</t>
  </si>
  <si>
    <t>Đường Nguyễn Quốc Thịnh</t>
  </si>
  <si>
    <t>10.21</t>
  </si>
  <si>
    <t>Đường Nguyễn Thuật</t>
  </si>
  <si>
    <t>10.22</t>
  </si>
  <si>
    <t>Đường Nguyễn Thị Thập</t>
  </si>
  <si>
    <t>10.23</t>
  </si>
  <si>
    <t>Đường Lưu Danh Công</t>
  </si>
  <si>
    <t>10.24</t>
  </si>
  <si>
    <t>Đường Nguyễn Chí Diểu</t>
  </si>
  <si>
    <t>10.25</t>
  </si>
  <si>
    <t>Đường Lê Ngô Cát</t>
  </si>
  <si>
    <t>10.26</t>
  </si>
  <si>
    <t>Đường Khúc Hạo</t>
  </si>
  <si>
    <t>10.27</t>
  </si>
  <si>
    <t>Đường Huyền Quang</t>
  </si>
  <si>
    <t>10.28</t>
  </si>
  <si>
    <t>Đường Đỗ Quang</t>
  </si>
  <si>
    <t>10.29</t>
  </si>
  <si>
    <t>Đường Đào Công Soạn</t>
  </si>
  <si>
    <t>10.30</t>
  </si>
  <si>
    <t>Đường Đoàn Quý Phi</t>
  </si>
  <si>
    <t>10.31</t>
  </si>
  <si>
    <t>Đường Nguyễn Mậu Tài</t>
  </si>
  <si>
    <t>10.32</t>
  </si>
  <si>
    <t>Đường Xuân Thủy</t>
  </si>
  <si>
    <t>10.33</t>
  </si>
  <si>
    <t>Đường Nguyễn Xuân Ôn</t>
  </si>
  <si>
    <t>10.34</t>
  </si>
  <si>
    <t>Đường Nguyễn Cao</t>
  </si>
  <si>
    <t>10.35</t>
  </si>
  <si>
    <t>Đường Ngô Miễn Thiệu</t>
  </si>
  <si>
    <t>10.36</t>
  </si>
  <si>
    <t>Đường Lê Văn Thịnh</t>
  </si>
  <si>
    <t>10.37</t>
  </si>
  <si>
    <t>Đường rộng 38m</t>
  </si>
  <si>
    <t>10.38</t>
  </si>
  <si>
    <t>10.39</t>
  </si>
  <si>
    <t>Đường rộng 23m</t>
  </si>
  <si>
    <t>10.40</t>
  </si>
  <si>
    <t>Đường rộng 21m</t>
  </si>
  <si>
    <t>10.41</t>
  </si>
  <si>
    <t>Đường rộng 20m</t>
  </si>
  <si>
    <t>10.42</t>
  </si>
  <si>
    <t>10.43</t>
  </si>
  <si>
    <t>Đường rộng 15m</t>
  </si>
  <si>
    <t>10.44</t>
  </si>
  <si>
    <t>Đường rộng 12m</t>
  </si>
  <si>
    <t>Khu tái định cư dự án Khu quản lý vận hành, khu chuyên gia và trụ sở Ban quản lý dự án điện hạt nhân Ninh Thuận</t>
  </si>
  <si>
    <t>Đường Trương Văn Ly (Đường D4)</t>
  </si>
  <si>
    <t>Đường Phạm Đình Hổ (Đường D5)</t>
  </si>
  <si>
    <t>Đường Xuân Thủy (Đường D14)</t>
  </si>
  <si>
    <t>Đường Thích Quảng Đức (Đường K8-D1)</t>
  </si>
  <si>
    <t>Đường Nguyễn Duy Hiệu (Đường D15)</t>
  </si>
  <si>
    <t>Đường Lê Nhân Tông (Đường D17)</t>
  </si>
  <si>
    <t>Đường Phan Bá Phiến (Đường D16)</t>
  </si>
  <si>
    <t>Đường Trần Minh Tông (Đường D18)</t>
  </si>
  <si>
    <t>Đường Nguyễn Thành Ý (Đường D19)</t>
  </si>
  <si>
    <t>Khu đô thị mới Phủ Hà</t>
  </si>
  <si>
    <t>Đường quy hoạch 13,5m</t>
  </si>
  <si>
    <t>Đường quy hoạch 12m</t>
  </si>
  <si>
    <t>Đường quy hoạch 10,5m</t>
  </si>
  <si>
    <t>Đường quy hoạch 10m</t>
  </si>
  <si>
    <t>Khu dân cư Tháp Chàm 1</t>
  </si>
  <si>
    <t>Đường Lê Hồng Sơn</t>
  </si>
  <si>
    <t>Đường Thi sách</t>
  </si>
  <si>
    <t>Đường Đinh Lễ</t>
  </si>
  <si>
    <t>Đường Đinh Liệt</t>
  </si>
  <si>
    <t>Đường Đặng Công Chất</t>
  </si>
  <si>
    <t>13.6</t>
  </si>
  <si>
    <t>Đường Công chúa Ngọc Hân</t>
  </si>
  <si>
    <t>13.7</t>
  </si>
  <si>
    <t>Đường Lê Ích Mộc</t>
  </si>
  <si>
    <t>13.8</t>
  </si>
  <si>
    <t>Đường 15m</t>
  </si>
  <si>
    <t>13.9</t>
  </si>
  <si>
    <t>Đường 13m</t>
  </si>
  <si>
    <t>13.10</t>
  </si>
  <si>
    <t>Đường 12m</t>
  </si>
  <si>
    <t>13.11</t>
  </si>
  <si>
    <t>Đường 11m</t>
  </si>
  <si>
    <t>Khu tái định cư dự án Trụ sở làm việc Công an tỉnh (Khu dân cư Mỹ Bình 1)</t>
  </si>
  <si>
    <t>Đường Trần Văn Dư</t>
  </si>
  <si>
    <t>Đường Nguyễn Công Bình</t>
  </si>
  <si>
    <t>Đường Ngô Văn Sở</t>
  </si>
  <si>
    <t>Đường Lê Chân</t>
  </si>
  <si>
    <t>14.7</t>
  </si>
  <si>
    <t>Đường Hoàng Nghĩa Phú</t>
  </si>
  <si>
    <t>14.8</t>
  </si>
  <si>
    <t>Đường Vũ Kiệt</t>
  </si>
  <si>
    <t>14.9</t>
  </si>
  <si>
    <t>Đường Vũ Giới</t>
  </si>
  <si>
    <t>14.10</t>
  </si>
  <si>
    <t>Đường 20m và 21m</t>
  </si>
  <si>
    <t>14.11</t>
  </si>
  <si>
    <t>Đường 16m</t>
  </si>
  <si>
    <t>14.12</t>
  </si>
  <si>
    <t>Đường 11,5m</t>
  </si>
  <si>
    <t>14.13</t>
  </si>
  <si>
    <t>Đường 7m</t>
  </si>
  <si>
    <t>Khu dân cư Bắc đường 16/4 (trục D6-D7)</t>
  </si>
  <si>
    <t>Đường quy hoạch 21m</t>
  </si>
  <si>
    <t>Đường quy hoạch 7m</t>
  </si>
  <si>
    <t>Khu đất trường Tiểu học Tấn Tài 2</t>
  </si>
  <si>
    <t>Đường quy hoạch 6m</t>
  </si>
  <si>
    <t>Quy hoạch khu dân cư Gò 31</t>
  </si>
  <si>
    <t>Trương Minh Giảng (đường đê bao rộng 5,5m)</t>
  </si>
  <si>
    <t>Trương Hanh (đường đê bao rộng 6,5m)</t>
  </si>
  <si>
    <t>Khu dân cư phường Mỹ Đông</t>
  </si>
  <si>
    <t>Đường Phạm Nhữ Tăng</t>
  </si>
  <si>
    <t>Đường Nguyễn Phong Sắc</t>
  </si>
  <si>
    <t>19.3</t>
  </si>
  <si>
    <t>Đường Nguyễn Nghiễm</t>
  </si>
  <si>
    <t>19.4</t>
  </si>
  <si>
    <t>Đường Nguyễn Lượng Thái</t>
  </si>
  <si>
    <t>19.5</t>
  </si>
  <si>
    <t>Đường Nguyễn Kỳ</t>
  </si>
  <si>
    <t>19.6</t>
  </si>
  <si>
    <t>Đường Lê Trung Đình</t>
  </si>
  <si>
    <t>19.7</t>
  </si>
  <si>
    <t>Đường Đỗ Khắc Chung</t>
  </si>
  <si>
    <t>19.8</t>
  </si>
  <si>
    <t>Đường Lưu Nhân Chú</t>
  </si>
  <si>
    <t>19.9</t>
  </si>
  <si>
    <t>Đường Đỗ Lý Khiêm</t>
  </si>
  <si>
    <t>Khu TĐC thôn Xóm Lở</t>
  </si>
  <si>
    <t>PHỤ LỤC III (QĐ 103)</t>
  </si>
  <si>
    <t>Chênh lệch</t>
  </si>
  <si>
    <t>Tổ dân phố Cà Đú</t>
  </si>
  <si>
    <t>Tổ dân phố Công Thành, Thành Ý</t>
  </si>
  <si>
    <t xml:space="preserve">Tổ dân phố Tân Sơn 1, Tân Sơn 2 </t>
  </si>
  <si>
    <t>Tổ dân phố 17</t>
  </si>
  <si>
    <t>HUYỆN NINH SƠN</t>
  </si>
  <si>
    <t>Xã Nhơn Sơn</t>
  </si>
  <si>
    <t>1.021</t>
  </si>
  <si>
    <t>Vị trí 4</t>
  </si>
  <si>
    <t>Thôn Lương Cang 1, 2</t>
  </si>
  <si>
    <t>Thôn Đắc Nhơn, Nha Hố 1, 2</t>
  </si>
  <si>
    <t>Các thôn còn lại</t>
  </si>
  <si>
    <t>Đất ở nông thôn</t>
  </si>
  <si>
    <t>Phan Rang - Tháp Chàm</t>
  </si>
  <si>
    <t>Tỉnh lộ 704</t>
  </si>
  <si>
    <t>- Đường Phạm Ngọc Thạch (từ Bưu điện huyện - ngã ba Lò Vôi)</t>
  </si>
  <si>
    <t>14.800</t>
  </si>
  <si>
    <t>- Đoạn giáp ngã ba Lò Vôi - Cầu Ngòi</t>
  </si>
  <si>
    <t>- Đoạn từ Cầu Ngòi - Quốc lộ 1A</t>
  </si>
  <si>
    <t>7.160</t>
  </si>
  <si>
    <t>- Đoạn giáp thành phố Phan Rang - Tháp Chàm đến hết ngã tư Ninh Chữ</t>
  </si>
  <si>
    <t>- Đoạn giáp ngã tư Ninh Chữ - ngã ba Bưu điện huyện</t>
  </si>
  <si>
    <t>- Đoạn giáp ngã ba Bưu điện huyện - cầu Tri Thủy</t>
  </si>
  <si>
    <t>- Đoạn từ giáp thành phố Phan Rang - Tháp Chàm đến ngã tư Ninh Chữ</t>
  </si>
  <si>
    <t>- Đoạn Từ ngã tư Ninh Chữ - giáp cầu Ninh Chữ</t>
  </si>
  <si>
    <t>- Đoạn từ Giáp cầu Ninh Chữ - Đồn Biên phòng Ninh Chữ</t>
  </si>
  <si>
    <t>Đường Đầm Nại</t>
  </si>
  <si>
    <t>Đường Sư Vạn Hạnh</t>
  </si>
  <si>
    <t>Đường Ngô Sỹ Liên</t>
  </si>
  <si>
    <t>- Từ đường Yên Ninh - giáp chợ Dư Khánh</t>
  </si>
  <si>
    <t>Đường Trần Anh Tông</t>
  </si>
  <si>
    <t>Đường An Dương Vương</t>
  </si>
  <si>
    <t>- Từ giáp đường Trần Anh Tông đến đường Yên Ninh</t>
  </si>
  <si>
    <t>- Từ giáp đường Yên Ninh - đường Trương Hán Siêu</t>
  </si>
  <si>
    <t>Đường Mai Thúc Loan</t>
  </si>
  <si>
    <t>Đường Lê Văn Linh</t>
  </si>
  <si>
    <t>- Đoạn từ đường Yên Ninh đến hết trường tiểu học Dư Khánh</t>
  </si>
  <si>
    <t>- Đoạn còn lại</t>
  </si>
  <si>
    <t>Đường Trương Vĩnh Ký</t>
  </si>
  <si>
    <t>- Đoạn từ đường Yên Ninh đến hết sân bóng</t>
  </si>
  <si>
    <t>Đường Trương Hán Siêu</t>
  </si>
  <si>
    <t>- Đoạn giáp đường An Dương Vương - giáp đường Trường Chinh</t>
  </si>
  <si>
    <t>- Đoạn giáp đường giáp đường Trường Chinh đến hết đường D8b khu tái định cư cầu Ninh Chữ</t>
  </si>
  <si>
    <t>- Đường Nguyễn Trác - khu phố Khánh Sơn 1, thị trấn Khánh Hải</t>
  </si>
  <si>
    <t>6.040</t>
  </si>
  <si>
    <t>Các tuyến đường khác thuộc thị trấn Khánh Hải</t>
  </si>
  <si>
    <t>- Đường nối từ Đường Trường Chinh - cổng khách sạn Ninh Chữ</t>
  </si>
  <si>
    <t>- Các lô đất tiếp giáp chợ Dư Khánh</t>
  </si>
  <si>
    <t>Quốc lộ 27 (từ Nhơn Sơn đi Lâm Sơn)</t>
  </si>
  <si>
    <t>- Từ giáp thành phố Phan Rang - Tháp Chàm - Trung tâm học tập cộng đồng</t>
  </si>
  <si>
    <t>- Trung tâm học tập cộng đồng - cầu Suối Sa</t>
  </si>
  <si>
    <t>- Giáp cầu Suối Sa - cầu Ông Một</t>
  </si>
  <si>
    <t>- Giáp cầu Ông Một - cống cây Sung</t>
  </si>
  <si>
    <t>- Giáp cống cây Sung - cầu qua đường kênh Nha Hố</t>
  </si>
  <si>
    <t>- Giáp kênh Nha Hố - hết địa phận xã Nhơn Sơn</t>
  </si>
  <si>
    <t>6.11</t>
  </si>
  <si>
    <t>Các tuyến khác</t>
  </si>
  <si>
    <t>- Từ giáp Quốc lộ 27 - cầu Gió Bay</t>
  </si>
  <si>
    <t>1.960</t>
  </si>
  <si>
    <t>- Giáp cầu Gió Bay - cổng sân bay</t>
  </si>
  <si>
    <t>Đường có tên - Phan Rang - Tháp Chàm</t>
  </si>
  <si>
    <r>
      <t xml:space="preserve">Đường Cây Da </t>
    </r>
    <r>
      <rPr>
        <sz val="12"/>
        <rFont val="Times New Roman"/>
        <family val="1"/>
      </rPr>
      <t>(từ Đường Yên Ninh đến giáp chợ Dư Khánh)</t>
    </r>
  </si>
  <si>
    <t>4.6</t>
  </si>
  <si>
    <t>Khu Tái định cư dự án đường bộ Cao tốc Bắc – Nam, xã Nhơn Sơn</t>
  </si>
  <si>
    <t>- Đường quy hoạch rộng 9m</t>
  </si>
  <si>
    <t>1.203</t>
  </si>
  <si>
    <t>- Đường quy hoạch rộng 5,5m</t>
  </si>
  <si>
    <t>4.7</t>
  </si>
  <si>
    <t>Khu giãn dân thôn Lương Tri, xã Nhơn Sơn</t>
  </si>
  <si>
    <t>4.9</t>
  </si>
  <si>
    <t>Khu dân cư Đắc Nhơn 2</t>
  </si>
  <si>
    <t>Tổ dân phố 32</t>
  </si>
  <si>
    <t>Tổ dân phố 3</t>
  </si>
  <si>
    <t>Tổ dân phố 8</t>
  </si>
  <si>
    <t>Tổ dân phố 9, 10</t>
  </si>
  <si>
    <t>Tổ dân phố 7, 11</t>
  </si>
  <si>
    <t>Các Tổ dân phố còn lại</t>
  </si>
  <si>
    <t>Tổ dân phố 21, 19</t>
  </si>
  <si>
    <t>Tổ dân phố 18, 20, 25, 24</t>
  </si>
  <si>
    <t>Tổ dân phố 22, 23</t>
  </si>
  <si>
    <t>Phường Phan Rang</t>
  </si>
  <si>
    <t>Tổ dân phố Nhơn Hội (Tổ dân phố 1)</t>
  </si>
  <si>
    <t>Tổ dân phố Xóm Dừa (Tổ dân phố 7)</t>
  </si>
  <si>
    <t>Phường Ninh Chữ</t>
  </si>
  <si>
    <t>Tổ dân phố Đắc Nhơn, Nha Hố 1, 2</t>
  </si>
  <si>
    <t>Tổ dân phố Lương Cang 1, 2</t>
  </si>
  <si>
    <t>Tổ dân phố còn lại</t>
  </si>
  <si>
    <t>Đoạn từ giáp trạm biến điện - giáp sân vận động Đắc Nhơn</t>
  </si>
  <si>
    <t>Quốc lộ 27</t>
  </si>
  <si>
    <t>- Từ Sân vận động Đắc Nhơn - Trung tâm học tập cộng đồng</t>
  </si>
  <si>
    <t>- giáp kênh Nha Hố - hết địa phận phường Đô Vinh</t>
  </si>
  <si>
    <t>- Đoạn giáp đường sắt - chợ Tháp Chàm (Cơ sở 2) (đối diện là đường Bác Ái)</t>
  </si>
  <si>
    <t>- Đoạn giáp chợ Tháp Chàm (Cơ sở 2) - trạm biến điện</t>
  </si>
  <si>
    <t>- Từ giáp đường 21 tháng 8 - nhà số 46 (đối diện là Bệnh viện đa khoa Ninh Thuận - Cơ sở 2)</t>
  </si>
  <si>
    <t>Khu Tái định cư dự án đường bộ Cao tốc Bắc - Nam, phường Đô Vinh</t>
  </si>
  <si>
    <t>Khu giãn dân tổ dân phố Lương Tri, phường Đô Vinh</t>
  </si>
  <si>
    <t>Khu dân cư hợp tác xã dịch vụ nông nghiệp Đắc Nhơn 2</t>
  </si>
  <si>
    <t>- Đoạn từ Cầu Ngòi - hết địa phận phường Ninh Chữ</t>
  </si>
  <si>
    <t>- Đoạn giáp phường Đông Hải - đến hết ngã tư Ninh Chữ</t>
  </si>
  <si>
    <t>- Từ giáp phường Ninh Chữ - đường 16 tháng 4</t>
  </si>
  <si>
    <t>- Đường Nguyễn Trác - khu phố Khánh Sơn 1, phường Ninh Chữ</t>
  </si>
  <si>
    <t>Các tuyến đường khác thuộc phường Ninh Chữ</t>
  </si>
  <si>
    <t>- Từ giáp đường Thống Nhất - nhà số 34</t>
  </si>
  <si>
    <t>- Đoạn giáp đường Trần Thi - nghĩa trang Tấn Tài</t>
  </si>
  <si>
    <t>???????</t>
  </si>
  <si>
    <t>- Từ cầu Mương Ngòi đến hết địa phận phường Bảo An</t>
  </si>
  <si>
    <t>Tỉnh lộ 704 (đoạn từ giáp Quốc lộ 1A đến phường Ninh Chữ)</t>
  </si>
  <si>
    <t>Tỉnh lộ 703 (Nam cầu móng đoạn thuộc phường Bảo An)</t>
  </si>
  <si>
    <t>Đường đi Từ Tâm (từ đường Thống Nhất - giáp xã Phước Dinh)</t>
  </si>
  <si>
    <t>Tỉnh lộ 708 (Đoạn giáp Tỉnh lộ 703 đến xã Phước Hậu)</t>
  </si>
  <si>
    <t>- Đoạn đường Trần Anh Tông - đến hết ngã tư Ninh Chữ</t>
  </si>
  <si>
    <t>- Đoạn từ giáp nhà số TN 06 - hết địa phận phường Phan Rang</t>
  </si>
  <si>
    <t>- Từ cầu vượt đường sắt đến giáp Quốc lộ 27</t>
  </si>
  <si>
    <t>- Đoạn giáp cây xăng Văn Hải - đường Trần Anh Tông</t>
  </si>
  <si>
    <t>Khu dân cư Hồ điều hòa Kinh Dinh</t>
  </si>
  <si>
    <t>Nguyễn Chí Thanh</t>
  </si>
  <si>
    <t>- Đường Ngô Đức Kế (từ giáp địa phận phường Phan Rang - đường Hải Thượng Lãn ông) (trừ đoạn đường trong khu TĐC nhà máy xử lý nước thải)</t>
  </si>
  <si>
    <t>- Đường Nguyễn Thái Bình (từ trụ sở Tổ dân phố 33 - hết địa phận phường Phan Rang)</t>
  </si>
  <si>
    <t>Khu đô thị mới Đông Bắc K1</t>
  </si>
  <si>
    <t>Khu tái định cư cầu Ninh Chữ, phường Ninh Chữ</t>
  </si>
  <si>
    <t>Khu quy hoạch dân cư Gò Ông Táo, phường Ninh Chữ</t>
  </si>
  <si>
    <t>Khu quy hoạch 8 sào, phường Ninh Chữ</t>
  </si>
  <si>
    <t>Khu quy hoạch A7, phường Ninh Chữ</t>
  </si>
  <si>
    <t>Khu quy hoạch A8, phường Ninh Chữ</t>
  </si>
  <si>
    <t>Khu quy hoạch Khu dân cư Ba Bồn (cũ + bổ sung), phường Ninh Chữ</t>
  </si>
  <si>
    <t>Đường Phan Đăng Lưu - Đoạn từ Thống Nhất đến Lê Duẩn</t>
  </si>
  <si>
    <t>Đường Lý Chính Thắng</t>
  </si>
  <si>
    <t>Khu dân cư tái định cư thành phố (Khu tái định cư bệnh viện) mở rộng, phường Ninh Chữ</t>
  </si>
  <si>
    <t>Bảo An</t>
  </si>
  <si>
    <t>Thành Hải</t>
  </si>
  <si>
    <t>Phan Rang</t>
  </si>
  <si>
    <t>Đài Sơn</t>
  </si>
  <si>
    <t>Đài Sơn + Phủ Hà</t>
  </si>
  <si>
    <t>Phủ Hà + Thanh Sơn</t>
  </si>
  <si>
    <t>Phủ Hà + Thanh Sơn + Kinh Dinh</t>
  </si>
  <si>
    <t>Mỹ Hương + Kinh Dinh + Đạo Long</t>
  </si>
  <si>
    <t>Đạo Long + Kinh Dinh + Tấn Tài</t>
  </si>
  <si>
    <t>Đạo Long + Tấn Tài</t>
  </si>
  <si>
    <t>Đạo Long</t>
  </si>
  <si>
    <t>Phan Rang + Đông Hải</t>
  </si>
  <si>
    <t>Kinh Dinh + Tấn Tài + Thanh Sơn</t>
  </si>
  <si>
    <t>Kinh Dinh+ Thanh Sơn + Mỹ Bình + Mỹ Hải</t>
  </si>
  <si>
    <t>Đông Hải</t>
  </si>
  <si>
    <t>Mỹ Bình + Mỹ Hải</t>
  </si>
  <si>
    <t>Thanh Sơn + Tấn Tài</t>
  </si>
  <si>
    <t>Tấn Tài</t>
  </si>
  <si>
    <t>Kinh Dinh + Tấn Tài</t>
  </si>
  <si>
    <t>Bảo An + Đô Vinh</t>
  </si>
  <si>
    <t>Bảo An hoặc Bảo An + Đô Vinh</t>
  </si>
  <si>
    <t>Đô Vinh</t>
  </si>
  <si>
    <t>Phủ Hà</t>
  </si>
  <si>
    <t>Kinh Dinh + Thanh Sơn</t>
  </si>
  <si>
    <t>Phủ Hà + Đài Sơn + Thanh Sơn</t>
  </si>
  <si>
    <t>Phan Rang + Bảo An + Đô Vinh</t>
  </si>
  <si>
    <t>Mỹ Hương+ Phủ Hà</t>
  </si>
  <si>
    <t>Mỹ Đông</t>
  </si>
  <si>
    <t>Ninh Chữ + Đông Hải</t>
  </si>
  <si>
    <t>Văn Hải + Mỹ Bình</t>
  </si>
  <si>
    <t>Mỹ Hải + Mỹ Đông</t>
  </si>
  <si>
    <t>Mỹ Hải+ Mỹ Đông + Đông Hải</t>
  </si>
  <si>
    <t>Mỹ Hương</t>
  </si>
  <si>
    <t>Phan Rang + Ninh Chữ + Đông Hải</t>
  </si>
  <si>
    <t>Phan Rang + Bảo An</t>
  </si>
  <si>
    <t>Đài Sơn + Phủ Hà + Phước Mỹ</t>
  </si>
  <si>
    <t>Ninh Chữ</t>
  </si>
  <si>
    <t>Văn Hải</t>
  </si>
  <si>
    <t>Văn Hải + Khánh Hải</t>
  </si>
  <si>
    <t>Đông Hải + Ninh Chữ</t>
  </si>
  <si>
    <t>Mỹ Bình + Văn Hải</t>
  </si>
  <si>
    <t>Xem lại ranh có thuộc Bảo An ko</t>
  </si>
  <si>
    <t>Phường mới</t>
  </si>
  <si>
    <t>Phường cũ</t>
  </si>
  <si>
    <t>Khu tái định cư số 2 (Khu tái định cư bệnh viện tỉnh và Khu tái định cư thành phố thuộc phường Ninh Chữ)</t>
  </si>
  <si>
    <t>Tuyến đường kênh TT1 (Từ cống 3 họng, đối diện số 531 đường 21 tháng 8 - giao vối tuyến đường kênh TT2 sau sân vận động tỉnh Ninh Thuận)</t>
  </si>
  <si>
    <t>Tuyến đường kênh TT2 (Từ giao vối tuyến đường kênh TT1 - Lê Duẫn)</t>
  </si>
  <si>
    <t>Tuyến đường kênh G2 (đoạn từ KDC trường Tháp Chàm đến đường Phan Đăng Lưu)</t>
  </si>
  <si>
    <t>Tuyến đường Đường Đèo Cậu - An Hòa</t>
  </si>
  <si>
    <t xml:space="preserve"> Khu dân cư sân bóng đá Mỹ Nghĩa</t>
  </si>
  <si>
    <t>Đường quy hoạch 4m</t>
  </si>
  <si>
    <t>Đường bờ kè (chống bão lũ), khu phố Ninh Chữ 1</t>
  </si>
  <si>
    <t>V</t>
  </si>
  <si>
    <t>Tuyến đường kênh TT3 - đoạn từ đường Lê Duẩn - đường Thống Nhất (đoạn vòng xoay Thống Nhất - đường 16/4)</t>
  </si>
  <si>
    <t xml:space="preserve"> Tuyến đường kênh TT4 - thuộc đoạn từ 16/4 đến đường Ngô Gia Tự</t>
  </si>
  <si>
    <t xml:space="preserve"> khu đô thị mới Bờ Sông Dinh</t>
  </si>
  <si>
    <t>Đường quy hoạch 20m</t>
  </si>
  <si>
    <t>Đường quy hoạch 18m</t>
  </si>
  <si>
    <t>Đường quy hoạch 15m</t>
  </si>
  <si>
    <t xml:space="preserve"> Khu dân cư Kênh Chà Là</t>
  </si>
  <si>
    <t>Đường quy hoạch 31m</t>
  </si>
  <si>
    <t>Đường quy hoạch 20,5m</t>
  </si>
  <si>
    <t>Đường quy hoạch 16m</t>
  </si>
  <si>
    <t>Đường quy hoạch 14m</t>
  </si>
  <si>
    <t>Đường quy hoạch 13m</t>
  </si>
  <si>
    <t>Đường quy hoạch 11m</t>
  </si>
  <si>
    <t>Khu tái định cư Tân Hội</t>
  </si>
  <si>
    <t>Đường quy hoạch 5,5m</t>
  </si>
  <si>
    <t>- Đoạn giáp cầu Bà Lợi - ngã ba Ngô Gia Tự</t>
  </si>
  <si>
    <t>- Từ ngã ba Tân Hội - cầu Bà Lợi (kênh Chà Là)</t>
  </si>
  <si>
    <t>- Đường Nguyễn Sơn</t>
  </si>
  <si>
    <t>Ninh Chử</t>
  </si>
  <si>
    <t>Bảo An - Phan Rang</t>
  </si>
  <si>
    <t>Phường Ninh Chử</t>
  </si>
  <si>
    <t>Các tổ dân phố:</t>
  </si>
  <si>
    <t>Các khu phố thị trấn Khánh Hải cũ</t>
  </si>
  <si>
    <t>Giá đất tại hai bên đường phố</t>
  </si>
  <si>
    <t>Giá đất tại các khu quy hoạch dân cư</t>
  </si>
  <si>
    <t>- Đường Nguyễn Thị Minh Khai (đoạn trước trụ sở UBND phường Văn Hải cũ)</t>
  </si>
  <si>
    <t>VT2</t>
  </si>
  <si>
    <t>VT3</t>
  </si>
  <si>
    <t>VT4</t>
  </si>
  <si>
    <t>VT5</t>
  </si>
  <si>
    <t>Khu dân cư Tổ dân phố Cà Đú</t>
  </si>
  <si>
    <t>Đường nhánh dẫn vào đường cao tốc Bắc - Nam</t>
  </si>
  <si>
    <t>Tuyến đường</t>
  </si>
  <si>
    <t>Giá đất theo Quyết định số 103/2024/QĐ-UBND</t>
  </si>
  <si>
    <t>Giá đất đề xuất</t>
  </si>
  <si>
    <t>Vị trí 5</t>
  </si>
  <si>
    <t>Các tuyến đường ven trục giao thông chính</t>
  </si>
  <si>
    <t>41.580</t>
  </si>
  <si>
    <t>11.290</t>
  </si>
  <si>
    <t>6.140</t>
  </si>
  <si>
    <t>23.690</t>
  </si>
  <si>
    <t>34.370</t>
  </si>
  <si>
    <t>15.040</t>
  </si>
  <si>
    <t>12.730</t>
  </si>
  <si>
    <t>32.690</t>
  </si>
  <si>
    <t>23.330</t>
  </si>
  <si>
    <t>20.530</t>
  </si>
  <si>
    <t>14.280</t>
  </si>
  <si>
    <t>6.540</t>
  </si>
  <si>
    <t>7.470</t>
  </si>
  <si>
    <t>5.080</t>
  </si>
  <si>
    <r>
      <t>Khu tái định cư thuộc dự án đầu tư xây dựng tuyến đường đôi vào thành phố Phan Rang-</t>
    </r>
    <r>
      <rPr>
        <sz val="10"/>
        <color rgb="FF000000"/>
        <rFont val="Times New Roman"/>
        <family val="1"/>
      </rPr>
      <t xml:space="preserve"> </t>
    </r>
    <r>
      <rPr>
        <b/>
        <sz val="10"/>
        <color rgb="FF000000"/>
        <rFont val="Times New Roman"/>
        <family val="1"/>
      </rPr>
      <t>Tháp Chàm (đoạn phía Nam)</t>
    </r>
  </si>
  <si>
    <t>Tuyến đường bổ sung</t>
  </si>
  <si>
    <t>Tuyến đường kênh TT4 - thuộc đoạn từ 16/4 đến đường Ngô Gia Tự</t>
  </si>
  <si>
    <t>khu đô thị mới Bờ Sông Dinh</t>
  </si>
  <si>
    <t>Khu dân cư Kênh Chà Là</t>
  </si>
  <si>
    <t>QĐ 103</t>
  </si>
  <si>
    <t>Đường quy hoạch nội bộ dự án Phan Rang Center</t>
  </si>
  <si>
    <t>34.130</t>
  </si>
  <si>
    <t>28.520</t>
  </si>
  <si>
    <t>22.760</t>
  </si>
  <si>
    <t>20.350</t>
  </si>
  <si>
    <t>9.760</t>
  </si>
  <si>
    <t>9.010</t>
  </si>
  <si>
    <t>8.670</t>
  </si>
  <si>
    <t>22.220</t>
  </si>
  <si>
    <t>19.830</t>
  </si>
  <si>
    <t> 1</t>
  </si>
  <si>
    <t>- Đoạn từ Cầu Ngòi - hết địa phận phường Ninh Chử</t>
  </si>
  <si>
    <r>
      <t xml:space="preserve">Đường Cây Da </t>
    </r>
    <r>
      <rPr>
        <sz val="10"/>
        <color rgb="FF000000"/>
        <rFont val="Times New Roman"/>
        <family val="1"/>
      </rPr>
      <t>(từ Đường Yên Ninh đến giáp chợ Dư Khánh)</t>
    </r>
  </si>
  <si>
    <t>- Đoạn giáp đường giáp đường Trường Chinh đến hết đường D8b khu tái định cư cầu Ninh Chử</t>
  </si>
  <si>
    <t>- Đường Nguyễn Trác - khu phố Khánh Sơn 1, phường Ninh Chử</t>
  </si>
  <si>
    <t>Các tuyến đường khác thuộc phường Ninh Chử</t>
  </si>
  <si>
    <t>- Đường nối từ Đường Trường Chinh - cổng khách sạn Ninh Chử</t>
  </si>
  <si>
    <t>- Đoạn giáp phường Đông Hải - đến hết ngã tư Ninh Chử</t>
  </si>
  <si>
    <t>- Đoạn giáp ngã tư Ninh Chử - ngã ba Bưu điện huyện</t>
  </si>
  <si>
    <t>- Từ giáp phường Ninh Chử - đường 16 tháng 4</t>
  </si>
  <si>
    <t>19.980</t>
  </si>
  <si>
    <t>- Đoạn đường Trần Anh Tông - đến hết ngã tư Ninh Chử</t>
  </si>
  <si>
    <t>- Đoạn Từ ngã tư Ninh Chử - giáp cầu Ninh Chử</t>
  </si>
  <si>
    <t>- Đoạn từ Giáp cầu Ninh Chử - Đồn Biên phòng Ninh Chử</t>
  </si>
  <si>
    <t>Khu tái định cư số 2 (Khu tái định cư bệnh viện tỉnh và Khu tái định cư thành phố thuộc phường Ninh Chử)</t>
  </si>
  <si>
    <t>Khu dân cư tái định cư thành phố (Khu tái định cư bệnh viện) mở rộng, phường Ninh Chử</t>
  </si>
  <si>
    <t>Khu tái định cư cầu Ninh Chử, phường Ninh Chử</t>
  </si>
  <si>
    <t>Khu quy hoạch dân cư Gò Ông Táo, phường Ninh Chử</t>
  </si>
  <si>
    <t>Khu quy hoạch 8 sào, phường Ninh Chử</t>
  </si>
  <si>
    <t>Khu quy hoạch A7, phường Ninh Chử</t>
  </si>
  <si>
    <t>Khu quy hoạch A8, phường Ninh Chử</t>
  </si>
  <si>
    <t>Khu quy hoạch Khu dân cư Ba Bồn (cũ + bổ sung), phường Ninh Chử</t>
  </si>
  <si>
    <t>12.070</t>
  </si>
  <si>
    <t>10.220</t>
  </si>
  <si>
    <t>8.570</t>
  </si>
  <si>
    <t xml:space="preserve">- Từ Thống Nhất đến Lê Duẩn </t>
  </si>
  <si>
    <t>25.210</t>
  </si>
  <si>
    <t>21.300</t>
  </si>
  <si>
    <t>19.910</t>
  </si>
  <si>
    <t>7.820</t>
  </si>
  <si>
    <t>9.030</t>
  </si>
  <si>
    <t>7.330</t>
  </si>
  <si>
    <t>- Đoạn từ đường 21 tháng 8 – đường Phan Đăng Lưu</t>
  </si>
  <si>
    <t>3.560</t>
  </si>
  <si>
    <t>11.740</t>
  </si>
  <si>
    <t>15.650</t>
  </si>
  <si>
    <t>14.670</t>
  </si>
  <si>
    <t>9.390</t>
  </si>
  <si>
    <t>4.230</t>
  </si>
  <si>
    <t>13.620</t>
  </si>
  <si>
    <t>9.780</t>
  </si>
  <si>
    <t>16.120</t>
  </si>
  <si>
    <t>12.170</t>
  </si>
  <si>
    <t>10.500</t>
  </si>
  <si>
    <t>Khu dân cư Phước Mỹ 1 (khu đất 1,43 ha và các tuyến đường có liên quan với khu đất 1,43 ha)</t>
  </si>
  <si>
    <t>- Giáp kênh Nha Hố - hết địa phận phường Đô Vinh</t>
  </si>
  <si>
    <t>7.380</t>
  </si>
  <si>
    <t>11.700</t>
  </si>
  <si>
    <t>5.340</t>
  </si>
  <si>
    <t>4.510</t>
  </si>
  <si>
    <t>7.390</t>
  </si>
  <si>
    <t>6.150</t>
  </si>
  <si>
    <t>2.470</t>
  </si>
  <si>
    <t>3.090</t>
  </si>
  <si>
    <t xml:space="preserve"> Khu tái định cư cụm công nghiệp Tháp Chàm</t>
  </si>
  <si>
    <t>6.570</t>
  </si>
  <si>
    <t>5.840</t>
  </si>
  <si>
    <t>4.950</t>
  </si>
  <si>
    <t>Khu dân cư Tân Hội</t>
  </si>
  <si>
    <t>Loại đường/Vị trí</t>
  </si>
  <si>
    <t>Tỷ Lệ</t>
  </si>
  <si>
    <t xml:space="preserve">XÃ NINH PHƯỚC </t>
  </si>
  <si>
    <r>
      <t xml:space="preserve">Đường Lê Duẩn </t>
    </r>
    <r>
      <rPr>
        <sz val="12"/>
        <color rgb="FF000000"/>
        <rFont val="Times New Roman"/>
        <family val="1"/>
      </rPr>
      <t>(từ giáp Nam cầu Đạo Long II - ngã ba Long Bình)</t>
    </r>
  </si>
  <si>
    <t>- Giáp Cầu Ý Lợi đến Trạm Thủy nông Ninh Phước</t>
  </si>
  <si>
    <t>- Giáp Trạm Thủy nông huyện Ninh Phước - cầu Phú Quý</t>
  </si>
  <si>
    <t>- Giáp Cầu Phú Quý - hết địa phận xã Ninh Phước</t>
  </si>
  <si>
    <t>Tỉnh lộ 703</t>
  </si>
  <si>
    <t>- Từ giáp phường Bảo An - Tỉnh lộ 708</t>
  </si>
  <si>
    <t>7.030.000</t>
  </si>
  <si>
    <t>- Đoạn giáp Tỉnh lộ 708 - cầu Trường Sanh</t>
  </si>
  <si>
    <t>5.900.000</t>
  </si>
  <si>
    <t>- Đoạn từ cầu Trường Sanh - giáp đường Nguyễn Huệ</t>
  </si>
  <si>
    <t>- Đoạn từ đường Nguyễn Huệ đến đường Huỳnh Phước</t>
  </si>
  <si>
    <t>Tỉnh lộ 708</t>
  </si>
  <si>
    <t>- Đoạn từ đường Lê Duẩn - Tỉnh lộ 703</t>
  </si>
  <si>
    <t>5.050.000</t>
  </si>
  <si>
    <t>Tỉnh lộ 710</t>
  </si>
  <si>
    <t>- Đoạn cầu kênh Nam - Cầu Hòa Thủy</t>
  </si>
  <si>
    <t>- Đoạn Cầu Hòa Thủy - hết địa phận xã Ninh Phước</t>
  </si>
  <si>
    <t>Đường từ Tỉnh Lộ 710 đi thôn Mỹ Nghiệp</t>
  </si>
  <si>
    <t>Đường Nguyễn Chí Thanh</t>
  </si>
  <si>
    <t>Đường Mỹ Nghiệp</t>
  </si>
  <si>
    <t>Đường Nguyễn Thị Định</t>
  </si>
  <si>
    <t>Đường Nguyễn Huệ</t>
  </si>
  <si>
    <t>Đường từ Quốc lộ 1A - Bệnh viện Ninh Phước</t>
  </si>
  <si>
    <t>Tuyến đường Phú Quý - Phước Hữu - Phước Hậu</t>
  </si>
  <si>
    <t>+ Từ giáp Quốc lộ 1A đi Hữu Đức (ngã ba) - đường sắt</t>
  </si>
  <si>
    <t>13.050.000</t>
  </si>
  <si>
    <t>+ Từ giáp đường sắt - cầu Mông Nhuận</t>
  </si>
  <si>
    <t>Các lô đất tiếp giáp chợ Phú Quý</t>
  </si>
  <si>
    <t>Khu dân cư</t>
  </si>
  <si>
    <t>Khu dân cư Chung Mỹ 2</t>
  </si>
  <si>
    <t>- Đường gom của khu tái định cư và Đường vào Bệnh viện Ninh Phước</t>
  </si>
  <si>
    <t>- Trục đường nội bộ bên trong 11m không có vỉa hè</t>
  </si>
  <si>
    <t>5.560.000</t>
  </si>
  <si>
    <t>- Trục đường nội bộ phía Đông 11m không có vỉa hè</t>
  </si>
  <si>
    <t>4.720.000</t>
  </si>
  <si>
    <t>- Trục đường nội bộ phía Nam 11m không có vỉa hè</t>
  </si>
  <si>
    <t>4.240.000</t>
  </si>
  <si>
    <t>Khu quy hoạch Hợp tác xã Phú Quý</t>
  </si>
  <si>
    <t>- Đường Huỳnh Tấn Phát</t>
  </si>
  <si>
    <t>- Đường quy hoạch 7m</t>
  </si>
  <si>
    <t>9.430.000</t>
  </si>
  <si>
    <t>Khu quy hoạch dân cư Bầu Lăng</t>
  </si>
  <si>
    <t>- Đường quy hoạch 8m</t>
  </si>
  <si>
    <t>6.130.000</t>
  </si>
  <si>
    <t>- Đường quy hoạch 6,5m</t>
  </si>
  <si>
    <t>5.380.000</t>
  </si>
  <si>
    <t>Khu dân cư Ao Lò Gạch</t>
  </si>
  <si>
    <t>- Các lô đất tiếp giáp đường A4</t>
  </si>
  <si>
    <t>- Các lô đất tiếp giáp đường quy hoạch còn lại</t>
  </si>
  <si>
    <t>Khu quy hoạch dân cư Bầu Trũng, Xã cũ</t>
  </si>
  <si>
    <t>Khu dân cư Ao cá Bình Quý, Bình Thành, Nam cầu Phú Quý, Chung Mỹ 1</t>
  </si>
  <si>
    <t>Khu quy hoạch Sau lưng huyện đội</t>
  </si>
  <si>
    <t xml:space="preserve">Khu tái định cư tuyến tránh Quốc lộ 1A </t>
  </si>
  <si>
    <t>- Đường gom của khu tái định cư</t>
  </si>
  <si>
    <t>- Đường nối Lê Duẩn - Bệnh viện Lao và bệnh phổi</t>
  </si>
  <si>
    <t>Khu quy hoạch dân cư thôn Vạn Phước</t>
  </si>
  <si>
    <t>- Điểm dân cư số 1</t>
  </si>
  <si>
    <t>+ Các lô đất tiếp giáp với Tỉnh lộ 708</t>
  </si>
  <si>
    <t>+ Các lô tiếp giáp đường D1, D2, D3, D4 rộng 8,5m</t>
  </si>
  <si>
    <t>1.850.000</t>
  </si>
  <si>
    <t>+ Các lô đất tiếp giáp đường quy hoạch rộng 5m</t>
  </si>
  <si>
    <t>1.550.000</t>
  </si>
  <si>
    <t>- Điểm dân cư số 2, điểm dân cư số 3</t>
  </si>
  <si>
    <t>+ Các lô đất tiếp giáp đường quy hoạch</t>
  </si>
  <si>
    <t>Khu quy hoạch dân cư Cây Cam, Cây Gòn, Phước Khánh, Phước Lợi, Bầu Ấu</t>
  </si>
  <si>
    <t>Đất ở tại nông thôn</t>
  </si>
  <si>
    <t>Xã Ninh Phước</t>
  </si>
  <si>
    <t>- Thôn 1, 2, 3, 4, 5, 14</t>
  </si>
  <si>
    <t>- Thôn 6, 8, 9, 10, 12, 13, 15, Bàu Trúc, Mỹ Nghiệp</t>
  </si>
  <si>
    <t>Thôn Từ Tâm 1, 2; Thành Tín; Hòa Thủy</t>
  </si>
  <si>
    <t>- Thôn Thuận Hòa, Phước Khánh, Phước Lợi, Phú Nhuận, Hiệp Hòa</t>
  </si>
  <si>
    <t>- Thôn Thuận Lợi, Vạn Phước</t>
  </si>
  <si>
    <t>XÃ PHƯỚC HỮU</t>
  </si>
  <si>
    <t>- Cầu Mông Nhuận - Phước Hữu - Phước Hậu - đường sắt</t>
  </si>
  <si>
    <r>
      <t>Đường Mông Đức - La Chữ - Hậu Sanh (Từ Sân bóng Mông Đức đến TL</t>
    </r>
    <r>
      <rPr>
        <sz val="13"/>
        <color rgb="FF000000"/>
        <rFont val="Times New Roman"/>
        <family val="1"/>
      </rPr>
      <t xml:space="preserve"> </t>
    </r>
    <r>
      <rPr>
        <b/>
        <sz val="13"/>
        <color rgb="FF000000"/>
        <rFont val="Times New Roman"/>
        <family val="1"/>
      </rPr>
      <t>709B</t>
    </r>
  </si>
  <si>
    <t>Đường Tỉnh lộ 709B (Từ Đài nước Hữu Đức đi Phước Hà)</t>
  </si>
  <si>
    <t>Khu quy hoạch dân cư</t>
  </si>
  <si>
    <t>Khu quy hoạch dân cư Mông Nhuận, Ông Đồn</t>
  </si>
  <si>
    <t>Khu quy hoạch dân cư Cầu Mới</t>
  </si>
  <si>
    <t>- Đường có độ rộng 8m</t>
  </si>
  <si>
    <t>1.540.000</t>
  </si>
  <si>
    <t>Khu quy hoạch dân cư Núi Tháp</t>
  </si>
  <si>
    <t>- Đường TL 709B (Từ Đài nước Hữu Đức đi Phước Hà đoạn thuộc KDC Núi Tháp)</t>
  </si>
  <si>
    <t>- Đường D1, D2, D3, D4, D5, D6</t>
  </si>
  <si>
    <t>- Đường N1, N2, N3, N12 (8m)</t>
  </si>
  <si>
    <t>1.030.000</t>
  </si>
  <si>
    <t>- Đường N4, N5, N6, N7, N8, N9, N10, N11, N12 (4m-6m)</t>
  </si>
  <si>
    <t>880.000</t>
  </si>
  <si>
    <t>Khu quy hoạch dân cư Ruộng Rẫy</t>
  </si>
  <si>
    <t>Điểm dân cư thôn Như Bình, Hoài Trung</t>
  </si>
  <si>
    <t>Điểm dân cư thôn Hoài Ni</t>
  </si>
  <si>
    <t>Xã Phước Hữu</t>
  </si>
  <si>
    <t>- Thôn Tân Đức, Thành Đức, La Chữ</t>
  </si>
  <si>
    <t>- Thôn Hữu Đức</t>
  </si>
  <si>
    <t>- Thôn Mông Đức, Nhuận Đức</t>
  </si>
  <si>
    <t>- Thôn Hậu Sanh</t>
  </si>
  <si>
    <t>- Thôn Hoài Ni, Hoài Trung, Như Bình, Thái Giao, Như Ngọc</t>
  </si>
  <si>
    <t>- Thôn Đá Trắng</t>
  </si>
  <si>
    <t>- Thôn Tà Dương</t>
  </si>
  <si>
    <t>XÃ PHƯỚC HẬU</t>
  </si>
  <si>
    <t>Tỉnh lộ 703 (đoạn qua xã Phước Hậu)</t>
  </si>
  <si>
    <t>- Đoạn từ giáp Phường Bảo An đến hết Cầu Lầu</t>
  </si>
  <si>
    <t>- Đoạn từ giáp Cầu Lầu đến hết địa phận thôn Phước An 2</t>
  </si>
  <si>
    <t>2.200.000</t>
  </si>
  <si>
    <t>- Đoạn từ thôn Liên Sơn 1 đi Bảo Vinh (hết địa phận xã Phước Hậu)</t>
  </si>
  <si>
    <t>1.690.000</t>
  </si>
  <si>
    <t>Đường từ giáp Tuyến đường Phú Quý - Phước Hữu - Phước Hậu đến Tỉnh lộ 708</t>
  </si>
  <si>
    <t>Khu dân cư Láng Ông 2</t>
  </si>
  <si>
    <t>- Đường liên xã (Trục A1_A4)</t>
  </si>
  <si>
    <t>- Đường còn lại trong khu quy hoạch</t>
  </si>
  <si>
    <t>Trường tiểu học Trường Sanh cũ</t>
  </si>
  <si>
    <t>Khu quy hoạch dân cư Mã Thánh</t>
  </si>
  <si>
    <t>Khu quy hoạch dân cư Xóm Mới, Cầu Lầu</t>
  </si>
  <si>
    <t>Khu quy hoạch dân cư Gò Đất, Ông Thơ, Phước Thiện 1, Đông Bình</t>
  </si>
  <si>
    <t>Khu QH dân cư Nam Phước An 2</t>
  </si>
  <si>
    <t>- Các lô đất tiếp giáp Đường 01, 02, 07, 09</t>
  </si>
  <si>
    <t>1.190.000</t>
  </si>
  <si>
    <t>Thôn Ninh Quý 1, 2, 3; Phước Thiện 1, 2, 3; Phước Quý 1, 2; Thành Đức</t>
  </si>
  <si>
    <t>Thôn Phước Đồng 1, 2; Trường Sanh; Trường Thọ; Thành Tín; Hoài Nhơn; Chất Thường; Hiếu Lễ</t>
  </si>
  <si>
    <t>- Thôn Phước An 1, Phước An 2</t>
  </si>
  <si>
    <t>- Thôn Bảo Vinh, Liên Sơn 1 và 2</t>
  </si>
  <si>
    <t>XÃ THUẬN NAM</t>
  </si>
  <si>
    <t>- Giáp địa phận xã Ninh Phước đến hết thôn Văn Lâm 3</t>
  </si>
  <si>
    <t>7.770.000</t>
  </si>
  <si>
    <t>- Đoạn từ hết thôn Văn Lâm 3 đến cầu Quán Thẻ 3</t>
  </si>
  <si>
    <t>5.360.000</t>
  </si>
  <si>
    <t>- Đoạn từ cầu Quán Thẻ 3 đến hết địa phận xã Thuận Nam</t>
  </si>
  <si>
    <t>7.140.000</t>
  </si>
  <si>
    <t>Tỉnh lộ 709</t>
  </si>
  <si>
    <t>Tỉnh lộ 709 (đoạn giáp Quốc lộ 1A đến giáp xã Phước Hà)</t>
  </si>
  <si>
    <r>
      <t>Đường Văn Lâm - Sơn Hải (cũ) - đoạn từ Quốc lộ 1A đến giáp đường</t>
    </r>
    <r>
      <rPr>
        <sz val="12"/>
        <color rgb="FF000000"/>
        <rFont val="Times New Roman"/>
        <family val="1"/>
      </rPr>
      <t xml:space="preserve"> </t>
    </r>
    <r>
      <rPr>
        <b/>
        <sz val="12"/>
        <color rgb="FF000000"/>
        <rFont val="Times New Roman"/>
        <family val="1"/>
      </rPr>
      <t>Văn Lâm - Sơn Hải mới</t>
    </r>
  </si>
  <si>
    <t>Đường Văn Lâm - Sơn Hải (mới) - đoạn từ Quốc lộ 1A đến hết địa phận xã Thuận Nam</t>
  </si>
  <si>
    <t>Khu dân cư Trung tâm hành chính xã Thuận Nam</t>
  </si>
  <si>
    <t>- Đường đôi có lòng đường rộng 21m</t>
  </si>
  <si>
    <t>5.390.000</t>
  </si>
  <si>
    <t>- Đường đôi có lòng đường rộng 15m</t>
  </si>
  <si>
    <t>4.580.000</t>
  </si>
  <si>
    <t>- Đường QH có lòng đường rộng 14m</t>
  </si>
  <si>
    <t>3.810.000</t>
  </si>
  <si>
    <t>- Đường QH có lòng đường rộng 6m</t>
  </si>
  <si>
    <t>2.900.000</t>
  </si>
  <si>
    <t>Khu Quy hoạch thôn Quán Thẻ 2, xã Thuận Nam</t>
  </si>
  <si>
    <t>- Các lô bám đường gom QL1A</t>
  </si>
  <si>
    <t>- Các lô bám đường Quy hoạch rộng 15m</t>
  </si>
  <si>
    <t>2.510.000</t>
  </si>
  <si>
    <t>- Các lô bám đường Quy hoạch rộng 12m</t>
  </si>
  <si>
    <t>2.380.000</t>
  </si>
  <si>
    <t>Khu dân cư dự án đường Văn Lâm - Sơn Hải</t>
  </si>
  <si>
    <t>Đường quy hoạch rộng 25m</t>
  </si>
  <si>
    <t>Đường quy hoạch rộng 10m</t>
  </si>
  <si>
    <t>Đường quy hoạch rộng 7,5m</t>
  </si>
  <si>
    <t>- Thôn Văn Lâm 1, 2, 3 và 4, thôn Nho Lâm</t>
  </si>
  <si>
    <t>- Thôn Phước Lập, Tam Lang</t>
  </si>
  <si>
    <t>Thôn Hiếu Thiện; Tân Bổn; Thiện Đức; Vụ Bổn</t>
  </si>
  <si>
    <t>Thôn Quán Thẻ 1, 2, 3; Lạc Tiến</t>
  </si>
  <si>
    <t>XÃ CÀ NÁ</t>
  </si>
  <si>
    <t>- Giáp địa phận xã Thuận Nam đến ngã ba đường Võ Nguyên Giáp (Tỉnh lộ 701 – Ngã ba Cà Ná)</t>
  </si>
  <si>
    <t>8.650.000</t>
  </si>
  <si>
    <t>- Giáp từ ngã ba đường Võ Nguyên Giáp (Tỉnh lộ 701 – Ngã ba Cà Ná) đến ngã ba đường vào Cảng Cà Ná (cũ)</t>
  </si>
  <si>
    <t>10.800.000</t>
  </si>
  <si>
    <t>- Giáp ngã ba đường vào Cảng Cà Ná (cũ) đến hết địa phận xã Cà Ná</t>
  </si>
  <si>
    <t xml:space="preserve"> Đường Võ Nguyên Giáp (Tỉnh lộ 701)</t>
  </si>
  <si>
    <t>- Từ Km 24 đến Trạm kiểm soát biên phòng cửa khẩu cảng Cà Ná</t>
  </si>
  <si>
    <t>5.500.000</t>
  </si>
  <si>
    <t>- Từ Trạm kiểm soát biên phòng cửa khẩu cảng Cà Ná đến giáp Quốc Lộ 1A xã Cà Ná</t>
  </si>
  <si>
    <t>7.330.000</t>
  </si>
  <si>
    <t>Đường từ Quốc lộ 1A vào cảng cá Cà Ná (cũ)</t>
  </si>
  <si>
    <t>Tuyến đường bờ kè chống sạt lở khu vực Cảng Cà Ná - thôn Lạc Nghiệp 1, 2</t>
  </si>
  <si>
    <t>Tuyến đường bờ kè chống sạt lở khu vực Cảng Cà Ná - thôn Lạc Sơn 1</t>
  </si>
  <si>
    <t>Đường bờ kè thôn Lạc Tân 1, 2, 3</t>
  </si>
  <si>
    <t>Khu dân cư Cầu Quằn - Cà Ná</t>
  </si>
  <si>
    <t>Tuyến đường số 1</t>
  </si>
  <si>
    <t>Tuyến đường số 2</t>
  </si>
  <si>
    <t>Tuyến đường số 3</t>
  </si>
  <si>
    <t>Tuyến đường số 4</t>
  </si>
  <si>
    <t>Tuyến đường số 5</t>
  </si>
  <si>
    <t>Khu quy hoạch 171 lô xã Cà Ná</t>
  </si>
  <si>
    <t>Các lô bám đường quy hoạch 18m</t>
  </si>
  <si>
    <t>Các lô bám đường quy hoạch còn lại</t>
  </si>
  <si>
    <t>Khu dân cư sạt lở ven biển Cà Ná</t>
  </si>
  <si>
    <t>- Đường quy hoạch 22,5m</t>
  </si>
  <si>
    <t>2.570.000</t>
  </si>
  <si>
    <t>- Đường quy hoạch 18m</t>
  </si>
  <si>
    <t>3.270.000</t>
  </si>
  <si>
    <t>- Đường quy hoạch 13m</t>
  </si>
  <si>
    <t>2.140.000</t>
  </si>
  <si>
    <t>- Đường quy hoạch 11m</t>
  </si>
  <si>
    <t>1.940.000</t>
  </si>
  <si>
    <t>1.670.000</t>
  </si>
  <si>
    <t>Khu tái định cư Cảng biển tổng hợp Cà Ná</t>
  </si>
  <si>
    <t>- Các lô bám đường rộng 6m</t>
  </si>
  <si>
    <t>4.040.000</t>
  </si>
  <si>
    <t>- Các lô bám đường rộng 3m</t>
  </si>
  <si>
    <t>3.230.000</t>
  </si>
  <si>
    <t>Khu đô thị mới đầm Cà Ná</t>
  </si>
  <si>
    <t>- Đường quy hoạch 16m</t>
  </si>
  <si>
    <t>12.620.000</t>
  </si>
  <si>
    <t>11.690.000</t>
  </si>
  <si>
    <t>Thôn Lạc Nghiệp 1, 2; Lạc Sơn 1, 2, 3</t>
  </si>
  <si>
    <t>- Thôn Lạc Tân 1, 2 và 3</t>
  </si>
  <si>
    <t>- Thôn Thương Diêm 1 và 2</t>
  </si>
  <si>
    <t>XÃ PHƯỚC HÀ</t>
  </si>
  <si>
    <t>Tỉnh lộ 709 (đoạn từ giáp xã Thuận Nam đến hết thôn Nhị Hà 3)</t>
  </si>
  <si>
    <t>Tỉnh lộ 709 (đoạn từ thôn Nhị Hà 3 đến thôn Trà Nô)</t>
  </si>
  <si>
    <t>Tỉnh lộ 709B</t>
  </si>
  <si>
    <t>Khu dân cư Trung tâm cụm xã Phước Hà</t>
  </si>
  <si>
    <t>- Các lô bám đường quy hoạch có lòng đường ≥ 10m</t>
  </si>
  <si>
    <t>1.570.000</t>
  </si>
  <si>
    <t>- Các lô bám đường quy hoạch lòng đường ≥ 6m</t>
  </si>
  <si>
    <t>1.110.000</t>
  </si>
  <si>
    <t>Khu Tái định cư của Đường bộ cao tốc Bắc-Nam, xã Phước Hà</t>
  </si>
  <si>
    <t>- Đường quy hoạch 12m</t>
  </si>
  <si>
    <t>720.000</t>
  </si>
  <si>
    <t>Khu dân cư thôn Tân Hà 2, xã Phước Hà</t>
  </si>
  <si>
    <t>- Đường quy hoạch có lòng đường rộng 7m</t>
  </si>
  <si>
    <t>590.000</t>
  </si>
  <si>
    <t>- Đường quy hoạch có lòng đường rộng 6m</t>
  </si>
  <si>
    <t>530.000</t>
  </si>
  <si>
    <t>Thôn Trà Nô; Là A; Giá; Rồ Ôn; Tân Hà</t>
  </si>
  <si>
    <t>Thôn Nhị Hà 1, Nhị Hà 2, Nhị Hà 3</t>
  </si>
  <si>
    <t>XÃ PHƯỚC DINH</t>
  </si>
  <si>
    <t>- Ngã ba Long Bình - cầu Ý Lợi</t>
  </si>
  <si>
    <t>Từ phía Nam cầu An Đông đến hết thôn Phú Thọ</t>
  </si>
  <si>
    <t>Từ hết thôn Phú Thọ đến Ngã tư đường Văn Lâm - Sơn Hải và đường Ven biển</t>
  </si>
  <si>
    <t>- Ngã tư đường Văn Lâm Sơn Hải và đường Ven biển đến Km 24</t>
  </si>
  <si>
    <t>7.440.000</t>
  </si>
  <si>
    <t>- Đường nối đầu tuyến An Long - Cầu Hòa Thủy</t>
  </si>
  <si>
    <t>- Đoạn từ thôn Bầu Ngứ đến đường Tỉnh 701, xã Phước Dinh</t>
  </si>
  <si>
    <t>2.840.000</t>
  </si>
  <si>
    <r>
      <t>Đường từ Ngã 3 Long Bình đến cầu Đạo Long 1 (tuyến đường đôi vào thành phố Phan Rang -Tháp Chàm cũ), trừ đoạn thuộc Khu tái định cư thuộc Dự</t>
    </r>
    <r>
      <rPr>
        <sz val="12"/>
        <color rgb="FF000000"/>
        <rFont val="Times New Roman"/>
        <family val="1"/>
      </rPr>
      <t xml:space="preserve"> </t>
    </r>
    <r>
      <rPr>
        <b/>
        <sz val="12"/>
        <color rgb="FF000000"/>
        <rFont val="Times New Roman"/>
        <family val="1"/>
      </rPr>
      <t>án đầu tư xây dựng tuyến đường đôi vào thành phố Phan Rang- Tháp</t>
    </r>
    <r>
      <rPr>
        <sz val="12"/>
        <color rgb="FF000000"/>
        <rFont val="Times New Roman"/>
        <family val="1"/>
      </rPr>
      <t xml:space="preserve"> </t>
    </r>
    <r>
      <rPr>
        <b/>
        <sz val="12"/>
        <color rgb="FF000000"/>
        <rFont val="Times New Roman"/>
        <family val="1"/>
      </rPr>
      <t>Chàm cũ (đoạn phía Nam)</t>
    </r>
  </si>
  <si>
    <t>Từ Tỉnh lộ 701 (Trại giống) - Ngã ba An Long</t>
  </si>
  <si>
    <t>- Tuyến đường Cầu Tuấn Tú - Ngã ba An Long</t>
  </si>
  <si>
    <t>- Tuyến đường Từ Tỉnh lộ 701 (Trại giống) - Cầu Tuấn Tú</t>
  </si>
  <si>
    <t>2.960.000</t>
  </si>
  <si>
    <r>
      <t xml:space="preserve">Đường Trần Nhật Duật </t>
    </r>
    <r>
      <rPr>
        <sz val="12"/>
        <color rgb="FF000000"/>
        <rFont val="Times New Roman"/>
        <family val="1"/>
      </rPr>
      <t>(đến đầu thôn An Thạnh)</t>
    </r>
  </si>
  <si>
    <t>Đường Văn Lâm - Sơn Hải (mới) qua địa phận xã Phước Dinh</t>
  </si>
  <si>
    <t>Đường từ ngã tư Sơn Hải (Tỉnh lộ 701) đến Cổng làng Sơn Hải</t>
  </si>
  <si>
    <t>Tuyến đường kết nối đường 701 với đường ven biển (03 tuyến đường)</t>
  </si>
  <si>
    <t>Khu quy hoạch dân cư Tà Đe, Lò Đường</t>
  </si>
  <si>
    <t>Khu quy hoạch dân cư Ba Tàu</t>
  </si>
  <si>
    <t>Đoạn cầu đập tràn ngăn mặn thuộc xã An Hải cũ</t>
  </si>
  <si>
    <t>Khu dân cư trụ sở UBND xã An Hải (cũ)</t>
  </si>
  <si>
    <t>Khu Tái định cư vùng sạt lở, thôn Sơn Hải</t>
  </si>
  <si>
    <t>- Đường D7</t>
  </si>
  <si>
    <t>4.690.000</t>
  </si>
  <si>
    <t>Khu đất Trường Tiểu học Phú Thọ</t>
  </si>
  <si>
    <r>
      <t>Khu tái định cư thuộc dự án đầu tư xây dựng tuyến đường đôi vào thành phố Phan Rang-</t>
    </r>
    <r>
      <rPr>
        <sz val="12"/>
        <color rgb="FF000000"/>
        <rFont val="Times New Roman"/>
        <family val="1"/>
      </rPr>
      <t xml:space="preserve"> </t>
    </r>
    <r>
      <rPr>
        <b/>
        <sz val="12"/>
        <color rgb="FF000000"/>
        <rFont val="Times New Roman"/>
        <family val="1"/>
      </rPr>
      <t>Tháp Chàm cũ (đoạn phía Nam)</t>
    </r>
  </si>
  <si>
    <t>Tiếp giáp đoạn đường từ giáp ranh thành phố Phan Rang-Tháp Chàm cũ (phường Đạo Long) - ngã ba Long Bình (thuộc Khu tái định cư thuộc dự án đầu tư xây dựng tuyến đường đôi vào thành phố Phan Rang-Tháp Chàm cũ (đoạn phía Nam)</t>
  </si>
  <si>
    <t xml:space="preserve">Khu tái định cư dự án Điện Hạt Nhân </t>
  </si>
  <si>
    <t xml:space="preserve">- Đường quy hoạch N2, D12 rộng 30m </t>
  </si>
  <si>
    <t xml:space="preserve">- Đường quy hoạch N16 rộng 30m </t>
  </si>
  <si>
    <t>4.440.000</t>
  </si>
  <si>
    <t xml:space="preserve">- Đường quy hoạch D1 rộng 27m </t>
  </si>
  <si>
    <t>4.510.000</t>
  </si>
  <si>
    <t xml:space="preserve">- Đường quy hoạch D5, N19, N20 rộng 22m </t>
  </si>
  <si>
    <t>4.210.000</t>
  </si>
  <si>
    <t xml:space="preserve">- Đường quy hoạch rộng 16m </t>
  </si>
  <si>
    <t>3.610.000</t>
  </si>
  <si>
    <t xml:space="preserve">- Đường quy hoạch rộng 13m </t>
  </si>
  <si>
    <t>3.490.000</t>
  </si>
  <si>
    <t>Xã Phước Dinh</t>
  </si>
  <si>
    <t>- Thôn Long Bình 1, Long Bình 2</t>
  </si>
  <si>
    <t>- Thôn An Thạnh 1, An Thạnh 2</t>
  </si>
  <si>
    <t>- Thôn Tuấn Tú, Nam Cương, Hòa Thạnh</t>
  </si>
  <si>
    <t>- Thôn Sơn Hải 1 và Sơn Hải 2</t>
  </si>
  <si>
    <t>- Thôn Từ Thiện, Vĩnh Trường, Bầu Ngứ</t>
  </si>
  <si>
    <t>- Thôn Phú Thọ</t>
  </si>
  <si>
    <t>Địa bàn</t>
  </si>
  <si>
    <t>Giá đề xuất</t>
  </si>
  <si>
    <t>Hệ số</t>
  </si>
  <si>
    <t>1. Đường Trường Sa (Tỉnh lộ 702 )</t>
  </si>
  <si>
    <t xml:space="preserve"> - Đoạn từ cầu Ninh Chữ - Giáp xã Vĩnh Hải</t>
  </si>
  <si>
    <t>2. Tỉnh lộ 704 kéo dài</t>
  </si>
  <si>
    <t xml:space="preserve"> - Giáp Cầu Tri Thủy - ngã ba đi Tân An</t>
  </si>
  <si>
    <t xml:space="preserve"> - Giáp ngã ba đi Tân An - tràn Suối Rách</t>
  </si>
  <si>
    <t xml:space="preserve"> - Giáp tràn Suối Rách - cầu Đông Nha</t>
  </si>
  <si>
    <t xml:space="preserve"> - Tuyến đường Cầu Đông Nha - hết địa phận xã Ninh Hải thuộc Tỉnh lộ 704 kéo dài</t>
  </si>
  <si>
    <t>3. Các tuyến đường khác</t>
  </si>
  <si>
    <t xml:space="preserve"> - Tuyến Đoạn từ Cầu số 1 - Ngã ba tỉnh lộ 704 kéo dài (Đài liệt sỹ Phương Cựu )</t>
  </si>
  <si>
    <t xml:space="preserve"> - Giáp Ngã ba đi Tân An - Cổng thôn Tân An</t>
  </si>
  <si>
    <t xml:space="preserve"> - Giáp cổng thôn Tân An - Giáp tỉnh lộ 702 (ngã ba cầu Ninh Chữ)</t>
  </si>
  <si>
    <t xml:space="preserve"> - Đường bờ kè đoạn từ cầu Tri Thủy đến ngã ba đi Tân An, xã Ninh Hải</t>
  </si>
  <si>
    <t xml:space="preserve"> - Đường đê bao Đầm Nại (Từ chân núi Cà Đú - Cầu số 1 (Chùa Lưu Phương))</t>
  </si>
  <si>
    <t xml:space="preserve"> - Đoạn giáp ngã ba đường Kiền Kiền - Mỹ Tân đi Xóm Bằng</t>
  </si>
  <si>
    <t>4. Tuyến đường Kiền Kiền - ngã tư Mỹ Tân</t>
  </si>
  <si>
    <t xml:space="preserve"> - Giáp xã Thuận Bắc – Giáp đường vành đai phía Bắc thuộc xã Thuận Bắc</t>
  </si>
  <si>
    <t>5. Đường Tri Thủy - Bỉnh Nghĩa (Giáp địa phận thôn Phương Cựu 2, Phương Cựu 3- ngã ba đường Kiền Kiền Vĩnh Hy)</t>
  </si>
  <si>
    <t>Khu dân cư Xóm bằng 2</t>
  </si>
  <si>
    <t xml:space="preserve"> - Tuyến đường Kiền Kiền - ngã tư Mỹ Tân (Giáp xã Thuận Bắc - hết địa phận Ninh Hải) (Đoạn qua Khu dân cư Xóm Bằng 2)</t>
  </si>
  <si>
    <t xml:space="preserve"> -  Đường nội bộ còn lại</t>
  </si>
  <si>
    <t>6. Khu dân cư Tri Thuỷ (Tràn Suối Rách - 75 lô)</t>
  </si>
  <si>
    <t xml:space="preserve"> - Tỉnh lộ 704 kéo dài đoạn thuộc KDC Tri Thuỷ (Tràn Suối Rách - 75 lô)</t>
  </si>
  <si>
    <t xml:space="preserve"> - Đường QH rộng 15m (3,5m-8m-3,5m)</t>
  </si>
  <si>
    <t xml:space="preserve"> - Đường QH rộng 15m (3-5-1)</t>
  </si>
  <si>
    <t>7. Khu quy hoạch dân cư Vũng Bèo, Xã Ninh Hải</t>
  </si>
  <si>
    <t xml:space="preserve"> - Các lô bám đường quy hoạch có chiều rộng lòng đường ≥ 6m</t>
  </si>
  <si>
    <t xml:space="preserve"> - Các lô bám đường quy hoạch còn lại</t>
  </si>
  <si>
    <t>8. Khu tái định cư Khánh Hội, xã Ninh Hải</t>
  </si>
  <si>
    <t xml:space="preserve"> - Các lô tiếp giáp đường Quy hoạch rộng 11m</t>
  </si>
  <si>
    <t xml:space="preserve"> - Các lô tiếp giáp đường Quy hoạch rộng 15m (lòng đường rộng 7m, 2 bên vỉa hè rộng 4m)</t>
  </si>
  <si>
    <t xml:space="preserve"> - Đường Quy hoạch còn lại</t>
  </si>
  <si>
    <t>9. Khu dân cư Tri Thủy (GĐ1), xã Ninh Hải</t>
  </si>
  <si>
    <t xml:space="preserve"> - Các lô bám đường quy hoạch</t>
  </si>
  <si>
    <t>10. Khu quy hoạch điểm dân cư nông thôn Phương Cựu 3</t>
  </si>
  <si>
    <t xml:space="preserve"> - Đường quy hoạch 16m</t>
  </si>
  <si>
    <t xml:space="preserve"> - Đường quy hoạch 13m</t>
  </si>
  <si>
    <t xml:space="preserve"> - Đường quy hoạch 11m</t>
  </si>
  <si>
    <t xml:space="preserve"> - Đường quy hoạch 10m</t>
  </si>
  <si>
    <t xml:space="preserve"> - Đường quy hoạch 6m</t>
  </si>
  <si>
    <t>11. Khu quy hoạch dân cư thôn Bỉnh Nghĩa</t>
  </si>
  <si>
    <t>12. Thôn Tri Thủy 1, Tri Thủy 2, Khánh Hội</t>
  </si>
  <si>
    <t>13. Thôn Tân An</t>
  </si>
  <si>
    <t>14. Thôn Khánh Trường</t>
  </si>
  <si>
    <t>15. Thôn Phương Cựu 1, Phương Cựu 2, Phương Cựu 3</t>
  </si>
  <si>
    <t>16. Thôn Láng Me, Xóm Bằng 2</t>
  </si>
  <si>
    <t>17. Thôn Bỉnh Nghĩa</t>
  </si>
  <si>
    <t>18. Thôn Xóm Bằng</t>
  </si>
  <si>
    <t>460.</t>
  </si>
  <si>
    <t>Đề xuất bổ sung tuyến đường, khu dân cư, khu tái định cư</t>
  </si>
  <si>
    <t>19. Đường vành đai phía Bắc</t>
  </si>
  <si>
    <t xml:space="preserve"> - Giáp xã Thuận Bắc – Giáp xã Vĩnh Hải</t>
  </si>
  <si>
    <t>20. Các tuyến đường dự án Phát triển thủy lợi phục vụ nông nghiệp công nghệ cao Nhơn Hải - Thanh Hải thuộc dự án Nâng cao hiệu quả sử dụng nước cho các tỉnh chịu ảnh hưởng bởi hạn hán (WEIDAP/ADB8)</t>
  </si>
  <si>
    <t xml:space="preserve"> - Thuộc địa phận xã Ninh Hải</t>
  </si>
  <si>
    <t>1. Các tuyến đường khác</t>
  </si>
  <si>
    <t>- Tuyến đường 3 tháng 2: từ giáp Quốc lộ 1A - cầu Phước Nhơn</t>
  </si>
  <si>
    <t>1.340</t>
  </si>
  <si>
    <t>- Đường nối Tỉnh lộ 705 (cổng thôn Thành Sơn) - Trạm bơm số 1</t>
  </si>
  <si>
    <t>1.610</t>
  </si>
  <si>
    <t>- Đất ở tại Đồng Ninh Căng, thôn Đá Bắn</t>
  </si>
  <si>
    <t>1.040</t>
  </si>
  <si>
    <t>2. Tuyến Quốc lộ 1A</t>
  </si>
  <si>
    <t>- Từ giáp ranh giới Phường Bảo An - mương Lê Đình Chinh</t>
  </si>
  <si>
    <t>- Đoạn giáp mương Lê Đình Chinh - cầu Lương Cách</t>
  </si>
  <si>
    <t>- Đoạn giáp cầu Lương Cách - hết địa phận thôn Gò Gũ (Trường TH Tôn Đức Thắng)</t>
  </si>
  <si>
    <t>- Đoạn giáp thôn Gò Gũ - hết địa phận xã Xuân Hải (thôn Gò Thao)</t>
  </si>
  <si>
    <t>3. Tỉnh lộ 704</t>
  </si>
  <si>
    <t>- Từ giáp quốc lộ 1A đến giáp phường Ninh Chữ</t>
  </si>
  <si>
    <t>4. Tỉnh lộ 705 (từ giáp Quốc lộ 1A - giáp cầu An Hòa)</t>
  </si>
  <si>
    <t>- Đoạn từ giáp Quốc lộ 1A - giáp cầu An Hòa</t>
  </si>
  <si>
    <t>3.890</t>
  </si>
  <si>
    <t>- Từ giáp cổng thôn An Hòa - giáp tuyến đường sắt</t>
  </si>
  <si>
    <t xml:space="preserve">- Đoạn từ giáp đường sắt đến hết giáp địa phận xã Xuân Hải </t>
  </si>
  <si>
    <t>5. Khu quy hoạch dân cư An Xuân, xã Xuân Hải</t>
  </si>
  <si>
    <t>6. Khu quy hoạch Khu dân cư Cầu Xe, xã Xuân Hải</t>
  </si>
  <si>
    <t>7. Khu quy hoạch Khu dân cư Thành Sơn, xã Xuân Hải</t>
  </si>
  <si>
    <t>Đường quy hoạch 9m</t>
  </si>
  <si>
    <t>8. Khu quy hoạch dân cư thôn An Nhơn</t>
  </si>
  <si>
    <t>9. Khu dân cư Gò Sắn</t>
  </si>
  <si>
    <t>10. Khu quy hoạch dân cư thôn Đá Bắn, xã Xuân Hải</t>
  </si>
  <si>
    <t>11. Khu quy hoạch Đồng Miễu, Đồng Giữa</t>
  </si>
  <si>
    <t>12. Khu dân cư thôn Hộ Diêm (sau lưng cây xăng Lê Nhiệm)</t>
  </si>
  <si>
    <t>13. Khu dân cư Gò Đền - Đường quy hoạch nội bộ, xã Xuân Hải</t>
  </si>
  <si>
    <t>14. Khu quy hoạch dân cư thôn Hộ Diêm, xã Xuân Hải</t>
  </si>
  <si>
    <t>- Các lô bám đường gom quốc lộ 1A (N1)</t>
  </si>
  <si>
    <t>6.460</t>
  </si>
  <si>
    <t>- Các đường còn lại</t>
  </si>
  <si>
    <t>15. Thôn Gò Đền, Thủy Lợi</t>
  </si>
  <si>
    <t>16. Thôn Gò Thao, Hòn Thiên</t>
  </si>
  <si>
    <t>17. Thôn An Xuân 1, An Xuân 2</t>
  </si>
  <si>
    <t>18. Thôn An Hoà</t>
  </si>
  <si>
    <t>19. Thôn An Nhơn</t>
  </si>
  <si>
    <t>20. Thôn An Xuân 3, Thành Sơn, Phước Nhơn 1, Phước Nhơn 2, Phước Nhơn 3</t>
  </si>
  <si>
    <t>21. Thôn Hộ Diêm, Gò Gũ</t>
  </si>
  <si>
    <t>22. Thôn Lương Cách, Đá Bắn</t>
  </si>
  <si>
    <t>Đề xuất bổ sung các tuyến đường, khu dân cư, khu tái định cư</t>
  </si>
  <si>
    <t>23. Đường vành đai phía Bắc</t>
  </si>
  <si>
    <t>-Thuộc địa phận xã Xuân Hải</t>
  </si>
  <si>
    <t>24. Các tuyến đường dự án Phát triển thủy lợi phục vụ nông nghiệp công nghệ cao Thành Sơn - Phước Nhơn thuộc dự án Nâng cao hiệu quả sử dụng nước cho các tỉnh chịu ảnh hưởng bởi hạn hán (WEIDAP/ADB8)/ Thuộc xã Xuân Hải</t>
  </si>
  <si>
    <t>25. Khu quy hoạch điểm dân cư nông thôn An Xuân 2</t>
  </si>
  <si>
    <t>26. Khu quy hoạch Sân Lúa đội 8</t>
  </si>
  <si>
    <t>910</t>
  </si>
  <si>
    <t>- Đường rộng 4m</t>
  </si>
  <si>
    <t>830</t>
  </si>
  <si>
    <t>27. Khu dân cư dọc hai bên tuyến đường 3 tháng 2</t>
  </si>
  <si>
    <t>- Đường D5 rộng 22m</t>
  </si>
  <si>
    <t>5.510</t>
  </si>
  <si>
    <t>- Đường D1 rộng 18m</t>
  </si>
  <si>
    <t>4.460</t>
  </si>
  <si>
    <t>- Đường D3 rộng 13m</t>
  </si>
  <si>
    <t>3.930</t>
  </si>
  <si>
    <t>- Đường N1 rộng 11m</t>
  </si>
  <si>
    <t>3.340</t>
  </si>
  <si>
    <t>- Đường N3, N4 rộng 10m</t>
  </si>
  <si>
    <t>2.800</t>
  </si>
  <si>
    <t>- Đường N7 rộng 9,5m</t>
  </si>
  <si>
    <t>2.410</t>
  </si>
  <si>
    <t>- Đường D2, D4, N2 rộng 8m</t>
  </si>
  <si>
    <t>1.970</t>
  </si>
  <si>
    <t>- Đường N5 rộng 6m</t>
  </si>
  <si>
    <t>- Đường N6 rộng 4m</t>
  </si>
  <si>
    <t>Giá đất ở</t>
  </si>
  <si>
    <t xml:space="preserve"> - Từ giáp địa phận xã Ninh Hải - Nghĩa Trang Mỹ Tân</t>
  </si>
  <si>
    <t xml:space="preserve"> - Từ giáp Nghĩa Trang Mỹ Tân - Đường Vào Trụ Sở làm việc vườn Quốc gia Núi Chúa</t>
  </si>
  <si>
    <t xml:space="preserve"> - Từ đường vào trụ sở làm việc vườn Quốc gia Núi Chúa - Ngã 3 đi Vĩnh Hy</t>
  </si>
  <si>
    <t>2. Đường Kiền Kiền - Ngã Tư Mỹ Tân - Cảng cá Mỹ Tân (đường Bỉnh Nghĩa - Mỹ Tân)</t>
  </si>
  <si>
    <t xml:space="preserve"> - Từ giáp xã Ninh Hải - tràn cống Khánh Nhơn</t>
  </si>
  <si>
    <t xml:space="preserve"> - Giáp tràn cống Khánh Nhơn - Nghĩa Trang thôn Mỹ Tường 2</t>
  </si>
  <si>
    <t xml:space="preserve"> - Nghĩa Trang thôn Mỹ Tường 2 - ngã tư Mỹ Tân</t>
  </si>
  <si>
    <t xml:space="preserve"> - Từ ngã tư Mỹ Tân (đường 702) - Cảng cá Mỹ Tân</t>
  </si>
  <si>
    <t xml:space="preserve"> - Giáp tỉnh lộ 702 - Đường kè Mỹ Tân</t>
  </si>
  <si>
    <t xml:space="preserve"> - Tuyến đường từ Ngã ba Vĩnh Hy đi Bãi Dừa</t>
  </si>
  <si>
    <t xml:space="preserve">  + Đoạn từ Ngã 3 Vĩnh Hy đi Bờ Kè</t>
  </si>
  <si>
    <t xml:space="preserve">  + Đoạn từ Bờ Kè Vĩnh Hy đi Bãi Dừa</t>
  </si>
  <si>
    <t xml:space="preserve"> - Đường bờ kè phía Nam dọc khu dân cư thôn Khánh Nhơn 1</t>
  </si>
  <si>
    <t xml:space="preserve"> - Tuyến đường Vành đai phía (Giáp địa phận xã Ninh Hải đến giáp đường Trường Sa (Trừ đoạn Khu dân cư phục vụ dự án thành phần 1: Đường từ đèo Khánh Nhơn đến Quốc lộ 1 thuộc dự án Đường vành đai phía Bắc))</t>
  </si>
  <si>
    <t>4. Đường Hoàng Sa (Tỉnh lộ 702 - Đoạn từ Ngã 3 đi Vĩnh Hy - Hết địa Vĩnh Hải)</t>
  </si>
  <si>
    <t xml:space="preserve"> - Đoạn từ Ngã 3 đi Vĩnh Hy - Khu Láng Đế</t>
  </si>
  <si>
    <t xml:space="preserve"> - Đoạn từ Khu Láng Đế đến hết dịa phận xã Vĩnh Hải</t>
  </si>
  <si>
    <t>5. Khu quy hoạch dân cư thôn Mỹ Hòa, xã Vĩnh Hải</t>
  </si>
  <si>
    <t xml:space="preserve"> - Tỉnh lộ 702 đoạn thuộc KDC thôn Mỹ Hoà</t>
  </si>
  <si>
    <t xml:space="preserve"> - Đường quy hoạch rộng 5m-5,15m</t>
  </si>
  <si>
    <t>6. Khu dân cư thôn Thái An</t>
  </si>
  <si>
    <t>7. Khu dân cư Bầu Tró</t>
  </si>
  <si>
    <t>8. Khu quy hoạch dân cư thôn Mỹ Tường thuộc xã Vĩnh Hải</t>
  </si>
  <si>
    <t xml:space="preserve"> - Đường quy hoạch 8m</t>
  </si>
  <si>
    <t>9.Thôn Khánh Phước, Khánh Tân</t>
  </si>
  <si>
    <t>10. Thôn Khánh Nhơn</t>
  </si>
  <si>
    <t>11. Thôn Mỹ Tường 1, Mỹ Tường 2</t>
  </si>
  <si>
    <t>12. Thôn Mỹ Phong</t>
  </si>
  <si>
    <t>13. Thôn Mỹ Tân 1</t>
  </si>
  <si>
    <t>14. Thôn Mỹ Tân 2</t>
  </si>
  <si>
    <t>15. Thôn Mỹ Hiệp</t>
  </si>
  <si>
    <t>16. Thôn Vĩnh Hy</t>
  </si>
  <si>
    <t>17. Thôn Thái An</t>
  </si>
  <si>
    <t>18. Thôn Mỹ Hoà</t>
  </si>
  <si>
    <t>19. Thôn Cầu Gãy, Đá Hang</t>
  </si>
  <si>
    <t xml:space="preserve"> - Thuộc địa phận xã Vĩnh Hải </t>
  </si>
  <si>
    <t>21. Tuyến 702 Cũ, thuộc địa phận xã Vĩnh Hải</t>
  </si>
  <si>
    <t>22. Các tuyến đường thành phần Xây dựng mới 3 tuyến đường kết nối trong khu vực sản xuất, thuộc xã Vĩnh Hải</t>
  </si>
  <si>
    <t>23. Đoạn bờ kè ấp Nam, đoạn bờ kè ấp Bắc: thôn Vĩnh Hy, xã Vĩnh Hải.</t>
  </si>
  <si>
    <t>25. Khu dân cư phục vụ dự án thành phần 1: Đường từ đèo Khánh Nhơn đến Quốc lộ 1 thuộc dự án Đường vành đai phía Bắc</t>
  </si>
  <si>
    <t xml:space="preserve"> - Đường quy hoạch 27m</t>
  </si>
  <si>
    <t xml:space="preserve"> - Đường quy hoạch 5m + 27m hành lang</t>
  </si>
  <si>
    <t xml:space="preserve"> - Đường quy hoạch 9,5m</t>
  </si>
  <si>
    <t>26. Tuyến đường bờ kè xã Vĩnh Hải</t>
  </si>
  <si>
    <t>27. Khu Quy hoạch chỉnh trang khu dân cư hiện hữu thôn Thái An</t>
  </si>
  <si>
    <t xml:space="preserve"> - Từ giáp địa phận xã Xuân Hải - cầu Lăng Ông</t>
  </si>
  <si>
    <t xml:space="preserve"> - Đoạn giáp cầu Lăng Ông đến hết địa phận xã Thuận Bắc</t>
  </si>
  <si>
    <t>Tuyến Quốc lộ 1A đi thôn Đá Lăn, xã Thuận Bắc</t>
  </si>
  <si>
    <t xml:space="preserve"> - Từ giáp địa phận Ấn Đạt - hết thôn Bà Râu</t>
  </si>
  <si>
    <r>
      <t xml:space="preserve"> - Từ giáp thôn Bà Râu - hết địa ph</t>
    </r>
    <r>
      <rPr>
        <sz val="13"/>
        <color theme="1"/>
        <rFont val="Times New Roman"/>
        <family val="1"/>
      </rPr>
      <t>ận xã Thuận Bắc</t>
    </r>
  </si>
  <si>
    <t>Tuyến đường Kiền Kiền - ngã tư Mỹ Tân</t>
  </si>
  <si>
    <t xml:space="preserve"> - Từ giáp Quốc lộ 1A - hết địa phận xã Thuận Bắc</t>
  </si>
  <si>
    <t>Các tuyến đường khác</t>
  </si>
  <si>
    <t xml:space="preserve"> - Tuyến đường liên xã Thuận Bắc - xã Công Hải (Đường Tỉnh lộ 706 - Bà Râu)</t>
  </si>
  <si>
    <t xml:space="preserve"> - Đường Ba Tháp - Suối Le, Xã Thuận Bắc</t>
  </si>
  <si>
    <t xml:space="preserve"> + (Đoạn từ Quốc lộ 1 đến đường sắt Bắc - Nam)</t>
  </si>
  <si>
    <t xml:space="preserve"> + Đoạn còn lại</t>
  </si>
  <si>
    <t xml:space="preserve">  - Đường xã từ đường Quốc lộ 1A - Mỹ Nhơn (đường chính), xã Thuận Bắc</t>
  </si>
  <si>
    <t xml:space="preserve"> - Đường xã từ thôn Gò Sạn - Mỹ Nhơn (đường chính), xã Thuận Bắc</t>
  </si>
  <si>
    <t xml:space="preserve"> - Đường xã từ thôn Gò Sạn - Bĩnh Nghĩa (đường chính), xã Thuận Bắc</t>
  </si>
  <si>
    <t>Khu dân cư phía Bắc Trung tâm hành chính xã Thuận Bắc</t>
  </si>
  <si>
    <t>Khu trung tâm hành chính xã Thuận Bắc</t>
  </si>
  <si>
    <t xml:space="preserve"> - Đường N3a, N3a3</t>
  </si>
  <si>
    <t xml:space="preserve"> - Đường D1, D1b, N4d, N5, N6, N7</t>
  </si>
  <si>
    <t xml:space="preserve"> - Đường D2 (giáp đường N3 - giáp đường N7); Đường D2 nối dài (giáp đường N7 đến giáp khu công nghiệp Du Long)</t>
  </si>
  <si>
    <t xml:space="preserve"> - Đường N1</t>
  </si>
  <si>
    <t xml:space="preserve"> - Đường N2, N4.1, N4.2</t>
  </si>
  <si>
    <t xml:space="preserve"> - Đường D1a, N4C, NB (đường quy hoạch rộng 15m-16m)</t>
  </si>
  <si>
    <t xml:space="preserve"> - Các tuyến đường còn lại</t>
  </si>
  <si>
    <t>Khu tái định cư thôn Ấn Đạt, xã Thuận Bắc</t>
  </si>
  <si>
    <t xml:space="preserve"> - Đường quy hoạch rộng 20m</t>
  </si>
  <si>
    <t xml:space="preserve"> - Đường quy hoạch rộng 14m - 15m</t>
  </si>
  <si>
    <t>Khu dân cư phòng khám đa khoa nhân đạo xã Thuận Bắc</t>
  </si>
  <si>
    <t xml:space="preserve"> - Các lô đất nằm mặt tiền đường quy hoạch trục D1, D3, D4, D5, N1, N4</t>
  </si>
  <si>
    <t>Khu dân cư Ấn Đạt</t>
  </si>
  <si>
    <t>Khu dân cư Kà Rôm</t>
  </si>
  <si>
    <t>Dự án Di dân, tái định cư vùng sạt lở núi đá lăn thôn Đá Liệt, xã Thuận Bắc</t>
  </si>
  <si>
    <t>Thôn Gò Sạn, Ba Tháp, Mỹ Nhơn</t>
  </si>
  <si>
    <t>Thôn Kiền Kiền 1, Kiền Kiền 2, Suối Đá</t>
  </si>
  <si>
    <t>Thôn Ấn Đạt</t>
  </si>
  <si>
    <t>Thôn Bà Râu 1, Bà Râu 2</t>
  </si>
  <si>
    <t>Thôn Đá Liệt, Đá Mài Trên, Đá Mài Dưới, Cầu Đá, Suối Le</t>
  </si>
  <si>
    <t>Các tuyến đường, vị trí, khu dân cư và Khu tái định cư bổ sung</t>
  </si>
  <si>
    <t>Đường Vành Đai phía Bắc</t>
  </si>
  <si>
    <t xml:space="preserve"> - Từ giáp quốc lộ 1A - Địa phận xã Ninh Hải</t>
  </si>
  <si>
    <t>1. Tuyến Quốc lộ 1A</t>
  </si>
  <si>
    <t xml:space="preserve"> - Từ giáp địa phận xã Thuận Bắc đến hết địa phận xã Công Hải</t>
  </si>
  <si>
    <t>2. Tỉnh lộ 706</t>
  </si>
  <si>
    <t xml:space="preserve"> - Giáp Quốc lộ 1A - hết thôn Kà Rôm</t>
  </si>
  <si>
    <t xml:space="preserve"> - Giáp thôn Kà Rôm - Thôn Ma Trai</t>
  </si>
  <si>
    <t xml:space="preserve"> - Tỉnh lộ 706 đi Ma Trai</t>
  </si>
  <si>
    <t>3. Đường Bình Tiên thuộc địa phận xã Công Hải</t>
  </si>
  <si>
    <t>4. Các tuyến đường khác</t>
  </si>
  <si>
    <t xml:space="preserve"> - Giáp Quốc lộ 1A - xóm Đèn</t>
  </si>
  <si>
    <t xml:space="preserve"> - Giáp Quốc lộ 1A - Suối Tiên</t>
  </si>
  <si>
    <t xml:space="preserve"> - Tỉnh lộ 706 đi Suối Vang</t>
  </si>
  <si>
    <t xml:space="preserve"> - Đường xã từ thôn Đầu Suối - Ma Trai (đường chính), xã Công Hải</t>
  </si>
  <si>
    <r>
      <t xml:space="preserve"> </t>
    </r>
    <r>
      <rPr>
        <sz val="13"/>
        <color rgb="FF000000"/>
        <rFont val="Times New Roman"/>
        <family val="1"/>
      </rPr>
      <t>- Đường xã từ thôn Ma Trai đi xã Nam Cam Ranh (đường chính), xã Công Hải</t>
    </r>
  </si>
  <si>
    <t>5. Khu quy hoạch tái định cư Bình Tiên</t>
  </si>
  <si>
    <t xml:space="preserve"> - Đường quy hoạch 18,5m</t>
  </si>
  <si>
    <t xml:space="preserve"> - Đường quy hoạch 13,5m</t>
  </si>
  <si>
    <t xml:space="preserve"> - Đường quy hoạch 11,5m</t>
  </si>
  <si>
    <t>6. Thôn Hiệp Kiết</t>
  </si>
  <si>
    <t>7. Thôn Giác Lan, Suối Giếng</t>
  </si>
  <si>
    <t>8. Thôn Ba Hồ, Suối Vang, Bình Tiên, Xóm Đèn, Kà Rôm</t>
  </si>
  <si>
    <t>9. Thôn Đầu Suối A, Đầu Suối B, Động Thông, Tập Lá, Ma Trai</t>
  </si>
  <si>
    <t>1. Các tuyến đường ven trục giao thông chính</t>
  </si>
  <si>
    <t xml:space="preserve">- Giáp cầu Tân Mỹ - giáp cây xăng Quảng Sơn </t>
  </si>
  <si>
    <t>1.860-2.090</t>
  </si>
  <si>
    <t xml:space="preserve">- Từ cây xăng Quảng Sơn - cầu Suối Môn </t>
  </si>
  <si>
    <t>3.800-4.160</t>
  </si>
  <si>
    <t>- Giáp cầu Suối Môn - chùa Quảng Sơn (đường vào Trường Tiểu học Quảng Sơn A)</t>
  </si>
  <si>
    <t xml:space="preserve">- Giáp chùa Quảng Sơn (đường vào Trường Tiểu học Quảng Sơn A) - đường vào trụ sở thôn 4 (Trường tiểu học Tân Sơn B - số nhà 66) </t>
  </si>
  <si>
    <t xml:space="preserve">7.690 </t>
  </si>
  <si>
    <t xml:space="preserve">- Giáp đường vào trụ sở thôn 4 (số nhà 66) - đường vào nhà thờ Song Mỹ (Trường Tân Sơn A - số nhà 586) </t>
  </si>
  <si>
    <t xml:space="preserve">9.100 </t>
  </si>
  <si>
    <t xml:space="preserve">- Giáp Trường Tân Sơn A (số nhà 586) - hết địa phận xã Ninh Sơn (số nhà 796) </t>
  </si>
  <si>
    <t xml:space="preserve">6.250 </t>
  </si>
  <si>
    <t>Quốc lộ 27B</t>
  </si>
  <si>
    <t>- Giáp Quốc lộ 27 (số nhà 12) - cầu Ninh Bình (số nhà 60)</t>
  </si>
  <si>
    <t xml:space="preserve">7.000 </t>
  </si>
  <si>
    <t>- Giáp cầu Ninh Bình - kênh N8 mới</t>
  </si>
  <si>
    <t>- Giáp Kênh N8 mới - cầu Sông Cái</t>
  </si>
  <si>
    <t>2.240-2.930</t>
  </si>
  <si>
    <t>Tỉnh lộ 707 - Đoạn Giáp Quốc lộ 27B - giáp địa phận xã Lâm Sơn</t>
  </si>
  <si>
    <t>Tỉnh lộ 709 - Đoạn từ giáp Quốc lộ 27 - giáp xã Anh Dũng</t>
  </si>
  <si>
    <t xml:space="preserve">Đường Lê Lai </t>
  </si>
  <si>
    <t xml:space="preserve">Đường Lê Hồng Phong </t>
  </si>
  <si>
    <t xml:space="preserve">Đường Nguyễn Huệ </t>
  </si>
  <si>
    <t xml:space="preserve">Đường Phan Đình Giót </t>
  </si>
  <si>
    <t>Đường Tà Pô Cương</t>
  </si>
  <si>
    <t xml:space="preserve">Đường Lý Tự Trọng </t>
  </si>
  <si>
    <t>Đường Trịnh Hoài Đức</t>
  </si>
  <si>
    <t xml:space="preserve">Đường Tô Vĩnh Diện </t>
  </si>
  <si>
    <t xml:space="preserve">Đường Nguyễn Tiệm </t>
  </si>
  <si>
    <t>+ Đoạn từ giáp đường Nguyễn Huệ- đường D3</t>
  </si>
  <si>
    <t>+ Đoạn còn lại</t>
  </si>
  <si>
    <t>Đường Hai Bà Trưng</t>
  </si>
  <si>
    <t>Đường Trần Khánh Dư</t>
  </si>
  <si>
    <t>Đường Pasteur</t>
  </si>
  <si>
    <t>Đường Hoàng Văn Thụ</t>
  </si>
  <si>
    <t xml:space="preserve">Đường Phạm Ngọc Thạch </t>
  </si>
  <si>
    <t>Đường Nguyễn Xí</t>
  </si>
  <si>
    <t>Đường Nguyễn Thông</t>
  </si>
  <si>
    <t>Đường Nguyễn Viết Xuân</t>
  </si>
  <si>
    <t>Đường Nguyễn Trung Trực</t>
  </si>
  <si>
    <t>Đường Nguyễn Hữu Thọ</t>
  </si>
  <si>
    <t>Đường Lê Ngọc Hân</t>
  </si>
  <si>
    <t>Đường Trương Văn Ly</t>
  </si>
  <si>
    <t>Đường Bế Văn Đàn</t>
  </si>
  <si>
    <t>Đường Mạc Đỉnh Chi</t>
  </si>
  <si>
    <t>Đường Nguyễn Bỉnh Khiêm</t>
  </si>
  <si>
    <t>Đường Phan Thanh Giản</t>
  </si>
  <si>
    <t>Đường Trần Quý Cáp</t>
  </si>
  <si>
    <t>Đường Vạn Kiếp</t>
  </si>
  <si>
    <t>Đường Lê Thị Riêng</t>
  </si>
  <si>
    <t>Đường Nguyễn Công Trứ</t>
  </si>
  <si>
    <t>Đường Nguyễn Trường Tộ</t>
  </si>
  <si>
    <t>Đường Tôn Thất Thuyết</t>
  </si>
  <si>
    <t>Đường Đồng Khởi</t>
  </si>
  <si>
    <t>Đường Tô Hiệu</t>
  </si>
  <si>
    <t>Đường Hoa Lư</t>
  </si>
  <si>
    <t>Đường Phan Chu Trinh</t>
  </si>
  <si>
    <t xml:space="preserve">Đường Bà Triệu </t>
  </si>
  <si>
    <t>Đường Lê Thánh Tông</t>
  </si>
  <si>
    <t>Đường Nguyễn Đức Cảnh</t>
  </si>
  <si>
    <t>Đường Cao Bá Quát</t>
  </si>
  <si>
    <t>Đường Văn Tiến Dũng</t>
  </si>
  <si>
    <t>Đường Đặng Quang Cần</t>
  </si>
  <si>
    <t>Đường Nguyễn Thiện Thuật</t>
  </si>
  <si>
    <t>Đường Nguyễn Thượng Hiền</t>
  </si>
  <si>
    <t>Đường Thủ Khoa Huân</t>
  </si>
  <si>
    <t>Đường Trần Đại Nghĩa</t>
  </si>
  <si>
    <t>Đường Phan Văn Trị</t>
  </si>
  <si>
    <t>Đường Đinh Tiên Hoàng</t>
  </si>
  <si>
    <t>Đường Lê Thị Hồng Gấm</t>
  </si>
  <si>
    <t>Đường Triệu Quang Phục</t>
  </si>
  <si>
    <t>Đường Hồ Tùng Mậu</t>
  </si>
  <si>
    <t>Đường Bùi Thị Xuân</t>
  </si>
  <si>
    <t>Đường Nguyễn Trọng Nghĩa</t>
  </si>
  <si>
    <t>Đường Hoàng Diệu</t>
  </si>
  <si>
    <t>Đường Mai Thúc Loan</t>
  </si>
  <si>
    <t>Đường Trần Quốc Thảo</t>
  </si>
  <si>
    <t>Đường Đường Lê Đại Hành</t>
  </si>
  <si>
    <t>Đường Đường Nguyễn Văn Trỗi</t>
  </si>
  <si>
    <t>Đường Đường  Cần Vương</t>
  </si>
  <si>
    <t>Đường Lý Thái Tổ</t>
  </si>
  <si>
    <t>Đường Phạm Văn Đồng</t>
  </si>
  <si>
    <t xml:space="preserve">- Đường Thạch Hà - Suối Mây </t>
  </si>
  <si>
    <t xml:space="preserve">- Đường Triệu Phong - Chơ Vơ </t>
  </si>
  <si>
    <t xml:space="preserve">- Đường Thạch Hà - đi huyện đội </t>
  </si>
  <si>
    <t>- Đường Tân Sơn đi Tà Năng</t>
  </si>
  <si>
    <t xml:space="preserve">+ Đoạn giáp Quốc lộ 27 - đường Thạch Hà đi Huyện đội </t>
  </si>
  <si>
    <t>5.920</t>
  </si>
  <si>
    <t>+ Đoạn từ đường Thạch Hà đi huyện đội - hết đoạn có giải phân cách</t>
  </si>
  <si>
    <t>+ Đoạn không có giải phân cách</t>
  </si>
  <si>
    <t>- Đường D12</t>
  </si>
  <si>
    <t>- Đường D3</t>
  </si>
  <si>
    <t>- Các thửa đất giáp bờ kè sông Ông</t>
  </si>
  <si>
    <t xml:space="preserve">+ Đoạn thôn 7 đến thôn 3 </t>
  </si>
  <si>
    <t xml:space="preserve">1.730 </t>
  </si>
  <si>
    <t xml:space="preserve">+ Đoạn từ thôn 3 đến cầu Ninh Bình </t>
  </si>
  <si>
    <t xml:space="preserve">2.160 </t>
  </si>
  <si>
    <t xml:space="preserve">+ Đoạn từ cầu Ninh Bình đến hết kè thuộc thôn 8 </t>
  </si>
  <si>
    <t xml:space="preserve">1.370 </t>
  </si>
  <si>
    <t>- Đường D4 - thôn 4, 8</t>
  </si>
  <si>
    <t xml:space="preserve">- Đường Thạch Hà - Triệu Phong </t>
  </si>
  <si>
    <t xml:space="preserve">- Các lô đất tiếp giáp chợ Quảng Sơn </t>
  </si>
  <si>
    <t xml:space="preserve">- Tuyến đường từ Triệu Phong đi Tỉnh lộ 709 </t>
  </si>
  <si>
    <t>1.010</t>
  </si>
  <si>
    <t>Khu quy hoạch dân cư Ao sau Quản lý thị trường</t>
  </si>
  <si>
    <t xml:space="preserve">- Các lô tiếp giáp đường Lê Hồng Phong </t>
  </si>
  <si>
    <t xml:space="preserve">- Các lô tiếp giáp đường quy hoạch còn lại </t>
  </si>
  <si>
    <t>Khu quy hoạch dân cư Ao sau Nhà trẻ Hoa Hồng</t>
  </si>
  <si>
    <t xml:space="preserve">- Các tiếp giáp đường Lê Hồng Phong </t>
  </si>
  <si>
    <t xml:space="preserve">- Các thửa đất tiếp giáp đường quy hoạch còn lại tại khu quy hoạch dân cư (ao) sau nhà trẻ hoa hồng </t>
  </si>
  <si>
    <t>Khu quy hoạch dân cư Cầu Gãy</t>
  </si>
  <si>
    <t xml:space="preserve">- Các lô bám đường rộng 22m </t>
  </si>
  <si>
    <t xml:space="preserve">1.980 </t>
  </si>
  <si>
    <t xml:space="preserve">- Các lô bám đường rộng 20m </t>
  </si>
  <si>
    <t xml:space="preserve">1.790 </t>
  </si>
  <si>
    <t xml:space="preserve">- Các lô bám các đường quy hoạch còn lại </t>
  </si>
  <si>
    <t xml:space="preserve">Thôn Hạnh Trí 1, thôn Hạnh Trí 2, thôn La Vang 1, thôn La Vang 2, thôn Lương Cang, thôn Thạch Hà 1, thôn Thạch Hà 2, thôn Triệu Phong 1, thôn Triệu Phong 2  (không kể khu vực đất tiếp giáp chợ Quảng Sơn) </t>
  </si>
  <si>
    <t>Thôn 1, thôn 2, thôn 3, thôn 4, thôn 5, thôn 6, thôn 7, thôn 8</t>
  </si>
  <si>
    <t>XÃ LÂM SƠN</t>
  </si>
  <si>
    <t>1. Quốc lộ 27</t>
  </si>
  <si>
    <t xml:space="preserve">- Giáp xã Ninh Sơn - kênh N3 </t>
  </si>
  <si>
    <t xml:space="preserve">- Giáp kênh N3 - Suối 40 </t>
  </si>
  <si>
    <t>3.060</t>
  </si>
  <si>
    <t xml:space="preserve">- Giáp Suối 40 – Kênh Tây </t>
  </si>
  <si>
    <t>2.580</t>
  </si>
  <si>
    <t xml:space="preserve">- Giáp Kênh Tây - Trường Tiểu học Lập Lá </t>
  </si>
  <si>
    <t xml:space="preserve">- Giáp Trường Tiểu học Lập Lá - cây xăng Hiệp Thành Phát </t>
  </si>
  <si>
    <t xml:space="preserve">- Giáp cây xăng Hiệp Thành Phát - cầu Sông Pha </t>
  </si>
  <si>
    <t xml:space="preserve">- Giáp cầu Sông Pha - Nhà máy thủy điện Đa Nhim </t>
  </si>
  <si>
    <t xml:space="preserve">- Giáp Nhà máy thủy điện Đa Nhim - hết địa phận xã Lâm Sơn </t>
  </si>
  <si>
    <t>2. Các tuyến khác</t>
  </si>
  <si>
    <t>- Giáp Quốc lộ 27 - hết KDC Tầm Ngân 2</t>
  </si>
  <si>
    <t>890</t>
  </si>
  <si>
    <t>- Giáp Quốc lộ 27 - đến Trụ Sở Công An xã</t>
  </si>
  <si>
    <t xml:space="preserve">- Giáp Thôn Lâm Quý - Cổng Thôn Gòn 1 </t>
  </si>
  <si>
    <t>750</t>
  </si>
  <si>
    <t>- Tuyến đường Lâm Sơn - Bác Ái Tây</t>
  </si>
  <si>
    <t xml:space="preserve">+ Đoạn từ giáp Quốc lộ 27 đến đường vào Nhà máy thủy điện Hạ Sông Pha 2 </t>
  </si>
  <si>
    <t>+ Đoạn từ Đường vào Nhà máy thủy điện Hạ Sông Pha 2 đến hết khu dân cư Tầm Ngân 1</t>
  </si>
  <si>
    <t>640</t>
  </si>
  <si>
    <t>- Tỉnh lộ 707 (đoạn qua xã Lâm Sơn)</t>
  </si>
  <si>
    <t xml:space="preserve">+ Đoạn từ giáp xã Ninh Sơn đến điểm Trường Mẫu giáo thôn Tân Lập 2 thuộc Trường Mẫu giáo Hoa Lan </t>
  </si>
  <si>
    <t>1.560</t>
  </si>
  <si>
    <t>+ Đoạn từ điểm Trường Mẫu giáo thôn Tân Lập 2 thuộc Trường Mẫu giáo Hoa Lan đến hết địa phận xã</t>
  </si>
  <si>
    <t xml:space="preserve">- Tuyến đường Nam Sakai </t>
  </si>
  <si>
    <t xml:space="preserve">- Tuyến đường vùng lõi Lâm Phú </t>
  </si>
  <si>
    <t>3. Khu tái định cư xã Lâm Sơn</t>
  </si>
  <si>
    <t xml:space="preserve">- Các lô đất mặt tiền đường D2 (10m) </t>
  </si>
  <si>
    <t>900</t>
  </si>
  <si>
    <t xml:space="preserve">- Các lô đất còn lại trong khu quy hoạch </t>
  </si>
  <si>
    <t>4. Khu dân cư Lập Lá - Lâm Sơn</t>
  </si>
  <si>
    <t>5. Thôn Trà Giang 1</t>
  </si>
  <si>
    <t>6. Thôn Trà Giang 2, 4</t>
  </si>
  <si>
    <t>7. Thôn Trà Giang 3</t>
  </si>
  <si>
    <t>8. Thôn Tân Lập 1, 2</t>
  </si>
  <si>
    <t xml:space="preserve">9. Thôn Thôn Lâm Bình, Lâm Phú, Lâm Hòa, Lâm Quý </t>
  </si>
  <si>
    <t xml:space="preserve">10. Thôn Tân Bình, Lập Lá </t>
  </si>
  <si>
    <t xml:space="preserve">11. Thôn Thôn Gòn 1, 2, Tầm Ngân 1, 2 </t>
  </si>
  <si>
    <t>XÃ ANH DŨNG</t>
  </si>
  <si>
    <t xml:space="preserve">- Tuyến đường khu trung tâm khối Đảng Uỷ xã Anh Dũng (tỉnh lộ 709, đoạn từ cây xăng Nguyệt Hạnh đến cầu Suối Dầu) </t>
  </si>
  <si>
    <t xml:space="preserve">2.170 </t>
  </si>
  <si>
    <t>- Các Tuyến đường còn lại trong khu trung tâm khối Đảng Uỷ xã Anh Dũng</t>
  </si>
  <si>
    <t>- Tuyến đường Tân Sơn đi Tà Năng</t>
  </si>
  <si>
    <t>+ Đoạn từ giáp xã Ninh Sơn đến Km13+300 thuộc Tỉnh Lộ 709</t>
  </si>
  <si>
    <t>1590</t>
  </si>
  <si>
    <t xml:space="preserve">+ Đoạn từ Trường Mẫu giáo Hoa Đào đến Cầu Hà Dài </t>
  </si>
  <si>
    <t xml:space="preserve">+ Đoạn từ Cầu Hà Dài đến hết thôn Tà Nôi </t>
  </si>
  <si>
    <t>- Tỉnh lộ 709, đoạn qua Trung tâm hành chính xã Anh Dũng</t>
  </si>
  <si>
    <t xml:space="preserve">300 </t>
  </si>
  <si>
    <t>2. Thôn Tân Bình, thôn Tân Định, thôn Tân Hiệp, thôn Tân Hoà, thôn Tân Lập, thôn Tân Tiến</t>
  </si>
  <si>
    <t xml:space="preserve">3. Thôn Do, thôn Gia Hoa, thôn Gia Rót, thôn Hà Dài, thôn Ú, thôn Tà Nôi, </t>
  </si>
  <si>
    <t xml:space="preserve"> - Giáp địa phận phường Đô Vinh - Nhà thờ Đồng Mé</t>
  </si>
  <si>
    <t xml:space="preserve"> - Giáp Nhà thờ Đồng Mé - cầu Dũ Dĩ</t>
  </si>
  <si>
    <t xml:space="preserve"> - Giáp cầu Dũ Dĩ - cầu Xéo</t>
  </si>
  <si>
    <t xml:space="preserve"> - Giáp cầu Xéo - cầu Tân Mỹ</t>
  </si>
  <si>
    <t>2. Quốc lộ 27 (mới) đoạn từ giáp cầu Xéo - cầu Tân Mỹ</t>
  </si>
  <si>
    <t>3. Tỉnh lộ 705 đoạn qua xã Mỹ Sơn</t>
  </si>
  <si>
    <t xml:space="preserve"> - Đoạn từ ngã ba Quốc lộ 27 đến khu dân cư Mỹ Hiệp</t>
  </si>
  <si>
    <t xml:space="preserve"> - Đoạn từ khu dân cư Mỹ Hiệp đến hết khu dân cư Nha Húi</t>
  </si>
  <si>
    <t>4. Các trục đường khác</t>
  </si>
  <si>
    <t xml:space="preserve"> - Giáp khu dân cư Nha Húi đến giáp địa phận xã Xuân Hải</t>
  </si>
  <si>
    <t>5. Khu tái định cư xã Mỹ Sơn</t>
  </si>
  <si>
    <t xml:space="preserve"> - Các lô đất mặt tiền đường N2 và N3 (16m)</t>
  </si>
  <si>
    <t xml:space="preserve"> - Các lô đất còn lại trong khu quy hoạch</t>
  </si>
  <si>
    <t>6. Thôn Phú Thạnh</t>
  </si>
  <si>
    <t>7. Thôn Tân Mỹ</t>
  </si>
  <si>
    <t xml:space="preserve"> 8. Thôn Mỹ Hiệp, thôn Phú Thuận</t>
  </si>
  <si>
    <t xml:space="preserve"> 9. Thôn Phú Thuỷ</t>
  </si>
  <si>
    <t xml:space="preserve"> 10. Thôn Nha Húi</t>
  </si>
  <si>
    <t>11. Thôn Rã Trên, Rã Giữa, Đồng Dày</t>
  </si>
  <si>
    <t>12. Khu dân cư Mỹ Hiệp</t>
  </si>
  <si>
    <t>XÃ BÁC ÁI ĐÔNG</t>
  </si>
  <si>
    <t>1. Quốc lộ 27B</t>
  </si>
  <si>
    <t xml:space="preserve">- Giáp xã Bác Ái - Ngã 3 Trung Tâm xã </t>
  </si>
  <si>
    <t>1.090</t>
  </si>
  <si>
    <t xml:space="preserve">- Giáp Ngã 3 Trung Tâm xã - cầu Sông Sắt (Km 21+530) </t>
  </si>
  <si>
    <t xml:space="preserve">1.320 </t>
  </si>
  <si>
    <t>- Giáp cầu Sông Sắt (Km 21+530) - thôn Suối Lỡ</t>
  </si>
  <si>
    <t xml:space="preserve">770 </t>
  </si>
  <si>
    <t>- Giáp thôn Suối Lỡ - thôn Đá Ba Cái</t>
  </si>
  <si>
    <t>- Giáp thôn Đá Ba Cái - hết địa phận xã</t>
  </si>
  <si>
    <t>Đoạn từ xã Công Hải đến hết thôn Đá Ba Cái</t>
  </si>
  <si>
    <t>3. Các đường trung tâm xã</t>
  </si>
  <si>
    <t>- Đường trung tâm xã (đoạn giáp ngã ba cầu Sông Sắt - hết nhà máy nước)</t>
  </si>
  <si>
    <t xml:space="preserve">+ Đoạn giáp ngã ba cầu Sông Sắt – đến đường N8 </t>
  </si>
  <si>
    <t>+ Đoạn từ đường N8 đến hết nhà máy nước</t>
  </si>
  <si>
    <t>- Đường 18m thuộc trung tâm xã</t>
  </si>
  <si>
    <t xml:space="preserve">2.080 </t>
  </si>
  <si>
    <t>- Đường 14m thuộc trung tâm xã</t>
  </si>
  <si>
    <t xml:space="preserve">1.650 </t>
  </si>
  <si>
    <t>- Đường 13m thuộc trung tâm xã</t>
  </si>
  <si>
    <t xml:space="preserve">1.620 </t>
  </si>
  <si>
    <t>- Đường 11m thuộc trung tâm xã</t>
  </si>
  <si>
    <t xml:space="preserve">1.450 </t>
  </si>
  <si>
    <t>- Đường 7m thuộc trung tâm xã</t>
  </si>
  <si>
    <t>- Đoạn giáp đài phát thanh đi thôn Ma Hoa - Châu Đắc đến hết Trường trung học Phước Đại B</t>
  </si>
  <si>
    <t xml:space="preserve">- Đoạn giáp Trường TH Phước Đại B đến hết thôn Ma Hoa - Châu Đắc </t>
  </si>
  <si>
    <t>- Đường từ Km 20 - Quốc lộ 27B đến giáp xã Bác Ái</t>
  </si>
  <si>
    <t xml:space="preserve">920 </t>
  </si>
  <si>
    <t xml:space="preserve">- Đường trung tâm xã (Đoạn từ khu trung tâm hành chính xã đến giáp Quốc lộ 27B) </t>
  </si>
  <si>
    <t xml:space="preserve">2.910 </t>
  </si>
  <si>
    <t xml:space="preserve">- Đường quy hoạch A13 tiếp giáp Quốc lộ 27B </t>
  </si>
  <si>
    <t xml:space="preserve">760 </t>
  </si>
  <si>
    <t>- Đường Km 17 - Quốc lộ 27B đến giáp xã Bác Ái</t>
  </si>
  <si>
    <t>- Đường dọc bờ kè Sông Sắt từ giáp Quốc lộ 27B đến cuối đường</t>
  </si>
  <si>
    <t xml:space="preserve">820 </t>
  </si>
  <si>
    <t>5. Khu dân cư trung tâm xã Bác Ái Đông - Khu E</t>
  </si>
  <si>
    <t>Tuyến đường D2, N2 quy hoạch 11m</t>
  </si>
  <si>
    <t>Tuyến đường quy hoạch 7m không vỉa hè</t>
  </si>
  <si>
    <t>Tuyến đường quy hoạch 5m không vỉa hè</t>
  </si>
  <si>
    <t>6. Thôn Châu Đắc, thôn Ma Hoa, thôn Tà Lú 1, thôn Tà Lú 2, thôn Tà Lú 3</t>
  </si>
  <si>
    <t>7. Thôn Đá Ba Cái, thôn Ma Dú, thôn Ma Nai, thôn Ma Rớ, thôn Suối Lỡ</t>
  </si>
  <si>
    <t>XÃ BÁC ÁI</t>
  </si>
  <si>
    <t xml:space="preserve">- Từ giáp cầu Sông Cái - dốc Mã Tiền (Km4) </t>
  </si>
  <si>
    <t>- Từ dốc Mã Tiền - Giáp KDC thôn Trà Co 1</t>
  </si>
  <si>
    <t>1.150</t>
  </si>
  <si>
    <t>- Từ KDC thôn Trà Co 1 - giáp Ngã ba suối Rua</t>
  </si>
  <si>
    <t>1.280</t>
  </si>
  <si>
    <t>- Từ Ngã ba Suối Rua - giáp Cầu Suối Đá</t>
  </si>
  <si>
    <t>- Từ cầu Suối Đá - giáp Khu dân cư Hà Lá Hạ</t>
  </si>
  <si>
    <t>- Từ Khu dân cư Ha Lá Hạ đến giáp xã Bác Ái Đông</t>
  </si>
  <si>
    <t>2. Các trục đường khác</t>
  </si>
  <si>
    <t>- Đường từ Quốc lộ 27B đến hết thôn Suối Rua</t>
  </si>
  <si>
    <t>760</t>
  </si>
  <si>
    <t xml:space="preserve">- Đường từ giáp cầu Sông Sắt - Đài liệt sĩ </t>
  </si>
  <si>
    <t>- Đường liên xã Đoạn từ Đài liệt sỹ - hết Khu dân cư Suối Rớ-Núi Mây</t>
  </si>
  <si>
    <t>- Đường trung tâm xã Bác Ái</t>
  </si>
  <si>
    <t>- Đường D5, đoạn điểm Trường Mẫu Giáo thôn Ma Oai</t>
  </si>
  <si>
    <t>780</t>
  </si>
  <si>
    <t>- Đường trục chính thôn Hà Lá Hạ</t>
  </si>
  <si>
    <t>- Đường trục chính thôn Ma Ty</t>
  </si>
  <si>
    <t>- Đường trục chính thôn Ma Oai</t>
  </si>
  <si>
    <t>- Đường trục chính thôn Chà Đung</t>
  </si>
  <si>
    <t>- Đường vành đai Ma Oai đi Chà Đung</t>
  </si>
  <si>
    <t>3. Thôn Chà Đung, thôn Hà Lá Hạ, thôn Ma Oai, thôn Ma Ty, thôn Đá Bàn, thôn Mã Tiền, thôn Suối Đá, thôn Suối Rua, thôn Trà Co 1, thôn Trà Co 2</t>
  </si>
  <si>
    <t>4. Thôn Núi Rây, thôn Suối Khô, thôn Suối Rớ</t>
  </si>
  <si>
    <t>XÃ BÁC ÁI TÂY</t>
  </si>
  <si>
    <t>- Tỉnh lộ 707 đoạn qua xã Bác Ái Tây</t>
  </si>
  <si>
    <t xml:space="preserve">+ Đoạn từ giáp xã Lâm Sơn - Ngã 3 đi thôn Ma Ty </t>
  </si>
  <si>
    <t>+ Đoạn từ Ngã 3 đi thôn Ma Ty - giáp KDC thôn Hành Rạc 1</t>
  </si>
  <si>
    <t>720</t>
  </si>
  <si>
    <t>+ Đoạn từ KDC thôn Hành Rạc 1 - hết KDC thôn Bậc Rây 1</t>
  </si>
  <si>
    <t xml:space="preserve">- Đường từ Cổng văn hoá thôn Đá Trắng đến hết KDC thôn Ma Ty </t>
  </si>
  <si>
    <t>- Đường trung tâm xã Bác Ái Tây</t>
  </si>
  <si>
    <t>- Đường đi Chân Đập Trà Co từ giáp xã Bác Ái đến hết KDC thôn Đá Trắng</t>
  </si>
  <si>
    <t>- Đường từ Ngã 3 Tỉnh lộ 707 đi thôn Ma Ty - giáp KDC thôn Đá Trắng</t>
  </si>
  <si>
    <t>560</t>
  </si>
  <si>
    <t>- Đường liên xã đoạn giáp Tỉnh lộ 707 thôn Cha Panh đi thôn Tầm Ngân xã Lâm Sơn</t>
  </si>
  <si>
    <t>2. Thôn Đá Trắng, thôn Ma Lâm, thôn Ma Ty, thôn Chà Panh, thôn Tà Lọt</t>
  </si>
  <si>
    <t>640-750</t>
  </si>
  <si>
    <t>580-690</t>
  </si>
  <si>
    <t>540-630</t>
  </si>
  <si>
    <t>3. Thôn Bậc Rây 1, thôn Bậc Rây 2, thôn Bố Lang, thôn Gia É, thôn Hành Rạc 1, thôn Hành Rạc 2</t>
  </si>
  <si>
    <t>TT</t>
  </si>
  <si>
    <t>Địa bàn khảo sát</t>
  </si>
  <si>
    <t>Khu vực</t>
  </si>
  <si>
    <t>Vị trí</t>
  </si>
  <si>
    <t>Loại đất</t>
  </si>
  <si>
    <t>Loại cây trồng</t>
  </si>
  <si>
    <t>Tính toán theo phương pháp thu nhập quy định tại Nghị định 71/2024/NĐ-CP ngày 27/6/2024</t>
  </si>
  <si>
    <t>Giá đất tại Quyết định 103/2024/QĐ-UBND ngày 24/12/2024 (đồng/m2)</t>
  </si>
  <si>
    <t>Thu nhập bình quân (đồng)</t>
  </si>
  <si>
    <t>Chi phí bình quân (đồng)</t>
  </si>
  <si>
    <t>Lãi suất tiền gửi tiết kiệm (%)</t>
  </si>
  <si>
    <r>
      <t>Đơn giá thửa đất cần định giá (đồng/m</t>
    </r>
    <r>
      <rPr>
        <b/>
        <vertAlign val="superscript"/>
        <sz val="10"/>
        <color theme="1"/>
        <rFont val="Times New Roman"/>
        <family val="1"/>
      </rPr>
      <t>2</t>
    </r>
    <r>
      <rPr>
        <b/>
        <sz val="10"/>
        <color theme="1"/>
        <rFont val="Times New Roman"/>
        <family val="1"/>
      </rPr>
      <t>)</t>
    </r>
  </si>
  <si>
    <t>A</t>
  </si>
  <si>
    <t>B</t>
  </si>
  <si>
    <t>C</t>
  </si>
  <si>
    <t>D</t>
  </si>
  <si>
    <t>E</t>
  </si>
  <si>
    <t>F</t>
  </si>
  <si>
    <t>4=[(1)-(2)]/3</t>
  </si>
  <si>
    <t>6=(4) / (5)</t>
  </si>
  <si>
    <t>Đồng bằng</t>
  </si>
  <si>
    <t>Đất trồng cây hàng năm</t>
  </si>
  <si>
    <t>Cỏ</t>
  </si>
  <si>
    <t>Đất trồng cây lâu năm</t>
  </si>
  <si>
    <t>Dừa</t>
  </si>
  <si>
    <t>Phường Đông Hải, phường Ninh Chữ</t>
  </si>
  <si>
    <t>Đất nuôi trồng thủy sản</t>
  </si>
  <si>
    <t>Tôm thẻ</t>
  </si>
  <si>
    <t>thôn Mỹ Nhơn, xã Thuận Bắc</t>
  </si>
  <si>
    <t>Lúa</t>
  </si>
  <si>
    <t>thôn Kiền Kiền, xã Thuận Bắc</t>
  </si>
  <si>
    <t>Trung du</t>
  </si>
  <si>
    <t>Mãng cầu</t>
  </si>
  <si>
    <t>Thôn Xóm Bằng, xã Ninh Hải</t>
  </si>
  <si>
    <t>Miền núi</t>
  </si>
  <si>
    <t>Đất rừng sản xuất, rừng phòng hộ, rừng đặc dụng</t>
  </si>
  <si>
    <t>Keo</t>
  </si>
  <si>
    <t>Xã Vĩnh Hải</t>
  </si>
  <si>
    <t>Ớt</t>
  </si>
  <si>
    <t>Nho</t>
  </si>
  <si>
    <t>Tôm</t>
  </si>
  <si>
    <t>Thôn 1, 2 xã Ninh Phước</t>
  </si>
  <si>
    <t>Xã Phước Hậu</t>
  </si>
  <si>
    <t>Táo</t>
  </si>
  <si>
    <t>Xã Thuận Nam</t>
  </si>
  <si>
    <t>Đậu Xanh</t>
  </si>
  <si>
    <t>Mãng cầu dai</t>
  </si>
  <si>
    <t>Đất làm muối</t>
  </si>
  <si>
    <t>Muối</t>
  </si>
  <si>
    <t>Xã Phước Hà</t>
  </si>
  <si>
    <t>Bưởi</t>
  </si>
  <si>
    <t>Xã Mỹ Sơn</t>
  </si>
  <si>
    <t>Mỳ</t>
  </si>
  <si>
    <t>Xã Anh Dũng</t>
  </si>
  <si>
    <t>Điều</t>
  </si>
  <si>
    <t>Xã Bác 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</si>
</sst>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8" x14ac:knownFonts="1">
    <font>
      <sz val="11"/>
      <color theme="1"/>
      <name val="Calibri"/>
      <family val="2"/>
      <charset val="163"/>
      <scheme val="minor"/>
    </font>
    <font>
      <sz val="13"/>
      <color theme="1"/>
      <name val="Times New Roman"/>
      <family val="1"/>
    </font>
    <font>
      <b/>
      <sz val="13"/>
      <color theme="1"/>
      <name val="Times New Roman"/>
      <family val="1"/>
    </font>
    <font>
      <sz val="13"/>
      <color rgb="FFFF0000"/>
      <name val="Times New Roman"/>
      <family val="1"/>
    </font>
    <font>
      <sz val="13"/>
      <name val="Times New Roman"/>
      <family val="1"/>
    </font>
    <font>
      <b/>
      <sz val="12"/>
      <color theme="1"/>
      <name val="Times New Roman"/>
      <family val="1"/>
    </font>
    <font>
      <sz val="8"/>
      <name val="Calibri"/>
      <family val="2"/>
      <charset val="163"/>
      <scheme val="minor"/>
    </font>
    <font>
      <b/>
      <sz val="13"/>
      <name val="Times New Roman"/>
      <family val="1"/>
    </font>
    <font>
      <b/>
      <sz val="12"/>
      <name val="Times New Roman"/>
      <family val="1"/>
    </font>
    <font>
      <sz val="11"/>
      <color theme="1"/>
      <name val="Calibri"/>
      <family val="2"/>
      <charset val="163"/>
      <scheme val="minor"/>
    </font>
    <font>
      <b/>
      <sz val="13"/>
      <color rgb="FFFF0000"/>
      <name val="Times New Roman"/>
      <family val="1"/>
    </font>
    <font>
      <sz val="12"/>
      <color theme="1"/>
      <name val="Times New Roman"/>
      <family val="1"/>
    </font>
    <font>
      <b/>
      <sz val="12"/>
      <color rgb="FFFF0000"/>
      <name val="Times New Roman"/>
      <family val="1"/>
    </font>
    <font>
      <sz val="12"/>
      <color rgb="FFFF0000"/>
      <name val="Times New Roman"/>
      <family val="1"/>
    </font>
    <font>
      <sz val="12"/>
      <name val="Times New Roman"/>
      <family val="1"/>
    </font>
    <font>
      <sz val="14"/>
      <color rgb="FFFF0000"/>
      <name val="Times New Roman"/>
      <family val="1"/>
    </font>
    <font>
      <sz val="11"/>
      <color rgb="FFFF0000"/>
      <name val="Calibri"/>
      <family val="2"/>
      <charset val="163"/>
      <scheme val="minor"/>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b/>
      <sz val="12"/>
      <color rgb="FF000000"/>
      <name val="Times New Roman"/>
      <family val="1"/>
    </font>
    <font>
      <sz val="12"/>
      <color rgb="FF000000"/>
      <name val="Times New Roman"/>
      <family val="1"/>
    </font>
    <font>
      <b/>
      <sz val="13"/>
      <color rgb="FF000000"/>
      <name val="Times New Roman"/>
      <family val="1"/>
    </font>
    <font>
      <sz val="13"/>
      <color rgb="FF000000"/>
      <name val="Times New Roman"/>
      <family val="1"/>
    </font>
    <font>
      <sz val="14"/>
      <color theme="1"/>
      <name val="Times New Roman"/>
      <family val="1"/>
    </font>
    <font>
      <b/>
      <vertAlign val="superscript"/>
      <sz val="10"/>
      <color theme="1"/>
      <name val="Times New Roman"/>
      <family val="1"/>
    </font>
    <font>
      <b/>
      <sz val="8"/>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0"/>
        <bgColor indexed="64"/>
      </patternFill>
    </fill>
    <fill>
      <patternFill patternType="solid">
        <fgColor rgb="FFD9D9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310">
    <xf numFmtId="0" fontId="0" fillId="0" borderId="0" xfId="0"/>
    <xf numFmtId="0" fontId="1" fillId="0" borderId="0" xfId="0" applyFont="1" applyAlignment="1">
      <alignment vertical="center"/>
    </xf>
    <xf numFmtId="0" fontId="3"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0" applyFont="1" applyAlignment="1">
      <alignment vertical="center"/>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0" fontId="4"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3" fontId="4" fillId="0" borderId="1" xfId="0" applyNumberFormat="1"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0" fontId="2" fillId="0" borderId="0" xfId="0" applyFont="1" applyAlignment="1">
      <alignment vertical="center"/>
    </xf>
    <xf numFmtId="0" fontId="8"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vertical="center"/>
    </xf>
    <xf numFmtId="3"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vertical="center"/>
    </xf>
    <xf numFmtId="3" fontId="4" fillId="0" borderId="1" xfId="0" applyNumberFormat="1" applyFont="1" applyFill="1" applyBorder="1" applyAlignment="1">
      <alignment vertical="center" wrapText="1"/>
    </xf>
    <xf numFmtId="0" fontId="1" fillId="0" borderId="0" xfId="0" applyFont="1" applyFill="1" applyAlignme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7"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xf>
    <xf numFmtId="0" fontId="4" fillId="3" borderId="1" xfId="0" applyFont="1" applyFill="1" applyBorder="1" applyAlignment="1">
      <alignment vertical="center" wrapText="1"/>
    </xf>
    <xf numFmtId="3"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vertical="center" wrapText="1"/>
    </xf>
    <xf numFmtId="3" fontId="3" fillId="3" borderId="1" xfId="0" applyNumberFormat="1" applyFont="1" applyFill="1" applyBorder="1" applyAlignment="1">
      <alignment horizontal="center" vertical="center" wrapText="1"/>
    </xf>
    <xf numFmtId="0" fontId="4" fillId="3" borderId="0" xfId="0" applyFont="1" applyFill="1" applyAlignment="1">
      <alignment vertical="center"/>
    </xf>
    <xf numFmtId="0" fontId="1" fillId="3" borderId="0" xfId="0" applyFont="1" applyFill="1" applyAlignment="1">
      <alignment vertical="center"/>
    </xf>
    <xf numFmtId="0" fontId="7" fillId="3" borderId="1" xfId="0" applyFont="1" applyFill="1" applyBorder="1" applyAlignment="1">
      <alignment horizontal="center" vertical="center" wrapText="1"/>
    </xf>
    <xf numFmtId="3" fontId="4" fillId="3" borderId="1" xfId="0" applyNumberFormat="1" applyFont="1" applyFill="1" applyBorder="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wrapText="1"/>
    </xf>
    <xf numFmtId="0" fontId="5" fillId="3" borderId="1" xfId="0" applyFont="1" applyFill="1" applyBorder="1"/>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14" fillId="3"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3" fontId="4" fillId="4" borderId="1" xfId="0" applyNumberFormat="1" applyFont="1" applyFill="1" applyBorder="1" applyAlignment="1">
      <alignment horizontal="center" vertical="center" wrapText="1"/>
    </xf>
    <xf numFmtId="0" fontId="4" fillId="4" borderId="1" xfId="0" applyFont="1" applyFill="1" applyBorder="1" applyAlignment="1">
      <alignment vertical="center"/>
    </xf>
    <xf numFmtId="3" fontId="4" fillId="4" borderId="1" xfId="0" applyNumberFormat="1" applyFont="1" applyFill="1" applyBorder="1" applyAlignment="1">
      <alignment vertical="center" wrapText="1"/>
    </xf>
    <xf numFmtId="0" fontId="1" fillId="4" borderId="0" xfId="0" applyFont="1" applyFill="1" applyAlignment="1">
      <alignment vertical="center"/>
    </xf>
    <xf numFmtId="0" fontId="5" fillId="4" borderId="1" xfId="0" applyFont="1" applyFill="1" applyBorder="1" applyAlignment="1">
      <alignment wrapText="1"/>
    </xf>
    <xf numFmtId="3" fontId="4" fillId="4" borderId="1" xfId="0" applyNumberFormat="1" applyFont="1" applyFill="1" applyBorder="1" applyAlignment="1">
      <alignment vertical="center"/>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3" fontId="7" fillId="4" borderId="1" xfId="0" applyNumberFormat="1" applyFont="1" applyFill="1" applyBorder="1" applyAlignment="1">
      <alignment vertical="center" wrapText="1"/>
    </xf>
    <xf numFmtId="0" fontId="3"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0" borderId="1" xfId="0" quotePrefix="1" applyFont="1" applyBorder="1" applyAlignment="1">
      <alignment vertical="center" wrapText="1"/>
    </xf>
    <xf numFmtId="0" fontId="10" fillId="3" borderId="1" xfId="0" applyFont="1" applyFill="1" applyBorder="1" applyAlignment="1">
      <alignment vertical="center" wrapText="1"/>
    </xf>
    <xf numFmtId="0" fontId="10" fillId="3" borderId="1" xfId="0" quotePrefix="1" applyFont="1" applyFill="1" applyBorder="1" applyAlignment="1">
      <alignment vertical="center" wrapText="1"/>
    </xf>
    <xf numFmtId="0" fontId="10" fillId="0" borderId="1" xfId="0" quotePrefix="1" applyFont="1" applyBorder="1" applyAlignment="1">
      <alignment vertical="center" wrapText="1"/>
    </xf>
    <xf numFmtId="0" fontId="3" fillId="0" borderId="1" xfId="0" quotePrefix="1" applyFont="1" applyBorder="1" applyAlignment="1">
      <alignment horizontal="left" vertical="center" wrapText="1"/>
    </xf>
    <xf numFmtId="0" fontId="13" fillId="0" borderId="1" xfId="0" quotePrefix="1" applyFont="1" applyBorder="1" applyAlignment="1">
      <alignment vertical="center" wrapText="1"/>
    </xf>
    <xf numFmtId="0" fontId="5" fillId="4" borderId="1" xfId="0" applyFont="1" applyFill="1" applyBorder="1"/>
    <xf numFmtId="0" fontId="15" fillId="0" borderId="1" xfId="0" applyFont="1" applyBorder="1" applyAlignment="1">
      <alignment wrapText="1"/>
    </xf>
    <xf numFmtId="0" fontId="3" fillId="4" borderId="1" xfId="0" quotePrefix="1" applyFont="1" applyFill="1" applyBorder="1" applyAlignment="1">
      <alignment horizontal="left" vertical="center" wrapText="1"/>
    </xf>
    <xf numFmtId="0" fontId="3" fillId="3" borderId="1" xfId="0" quotePrefix="1" applyFont="1" applyFill="1" applyBorder="1" applyAlignment="1">
      <alignment horizontal="left" vertical="center" wrapText="1"/>
    </xf>
    <xf numFmtId="0" fontId="10" fillId="3" borderId="1" xfId="0" quotePrefix="1" applyFont="1" applyFill="1" applyBorder="1" applyAlignment="1">
      <alignment horizontal="left" vertical="center" wrapText="1"/>
    </xf>
    <xf numFmtId="0" fontId="3" fillId="0" borderId="1" xfId="0" quotePrefix="1" applyFont="1" applyBorder="1" applyAlignment="1">
      <alignment wrapText="1"/>
    </xf>
    <xf numFmtId="0" fontId="3" fillId="4" borderId="1" xfId="0" applyFont="1" applyFill="1" applyBorder="1" applyAlignment="1">
      <alignment vertical="center" wrapText="1"/>
    </xf>
    <xf numFmtId="0" fontId="3" fillId="0" borderId="1" xfId="0" applyFont="1" applyFill="1" applyBorder="1" applyAlignment="1">
      <alignment vertical="center" wrapText="1"/>
    </xf>
    <xf numFmtId="0" fontId="3" fillId="3" borderId="1" xfId="0" applyFont="1" applyFill="1" applyBorder="1" applyAlignment="1">
      <alignment vertical="center" wrapText="1"/>
    </xf>
    <xf numFmtId="0" fontId="3" fillId="0" borderId="0" xfId="0" applyFont="1" applyAlignment="1">
      <alignment vertical="center" wrapText="1"/>
    </xf>
    <xf numFmtId="0" fontId="3" fillId="5" borderId="1" xfId="0" quotePrefix="1" applyFont="1" applyFill="1" applyBorder="1" applyAlignment="1">
      <alignment vertical="center" wrapText="1"/>
    </xf>
    <xf numFmtId="0" fontId="4" fillId="2" borderId="1" xfId="0" applyFont="1" applyFill="1" applyBorder="1" applyAlignment="1">
      <alignment vertical="center" wrapText="1"/>
    </xf>
    <xf numFmtId="0" fontId="10" fillId="5" borderId="1" xfId="0" applyFont="1" applyFill="1" applyBorder="1" applyAlignment="1">
      <alignment vertical="center" wrapText="1"/>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7" fillId="5" borderId="1" xfId="0" applyFont="1" applyFill="1" applyBorder="1" applyAlignment="1">
      <alignment vertical="center" wrapText="1"/>
    </xf>
    <xf numFmtId="0" fontId="13" fillId="0" borderId="1" xfId="0" quotePrefix="1" applyFont="1" applyFill="1" applyBorder="1" applyAlignment="1">
      <alignment vertical="center" wrapText="1"/>
    </xf>
    <xf numFmtId="0" fontId="3" fillId="0" borderId="1" xfId="0" quotePrefix="1" applyFont="1" applyFill="1" applyBorder="1" applyAlignment="1">
      <alignment vertical="center" wrapText="1"/>
    </xf>
    <xf numFmtId="0" fontId="4" fillId="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0" fontId="4" fillId="5" borderId="1" xfId="0" applyFont="1" applyFill="1" applyBorder="1" applyAlignment="1">
      <alignment vertical="center"/>
    </xf>
    <xf numFmtId="3" fontId="4" fillId="5" borderId="1" xfId="0" applyNumberFormat="1" applyFont="1" applyFill="1" applyBorder="1" applyAlignment="1">
      <alignment vertical="center" wrapText="1"/>
    </xf>
    <xf numFmtId="0" fontId="1" fillId="5" borderId="0" xfId="0" applyFont="1" applyFill="1" applyAlignment="1">
      <alignment vertical="center"/>
    </xf>
    <xf numFmtId="0" fontId="4" fillId="5" borderId="1" xfId="0" applyFont="1" applyFill="1" applyBorder="1" applyAlignment="1">
      <alignment horizontal="center" vertical="center" wrapText="1"/>
    </xf>
    <xf numFmtId="3" fontId="4" fillId="5" borderId="1" xfId="0" applyNumberFormat="1" applyFont="1" applyFill="1" applyBorder="1" applyAlignment="1">
      <alignment vertical="center"/>
    </xf>
    <xf numFmtId="0" fontId="13" fillId="5" borderId="1" xfId="0" applyFont="1" applyFill="1" applyBorder="1" applyAlignment="1">
      <alignment vertical="center" wrapText="1"/>
    </xf>
    <xf numFmtId="0" fontId="11" fillId="5" borderId="1" xfId="0" applyFont="1" applyFill="1" applyBorder="1" applyAlignment="1">
      <alignment vertical="center" wrapText="1"/>
    </xf>
    <xf numFmtId="0" fontId="5" fillId="5" borderId="1" xfId="0" applyFont="1" applyFill="1" applyBorder="1" applyAlignment="1">
      <alignment vertical="center" wrapText="1"/>
    </xf>
    <xf numFmtId="0" fontId="1" fillId="0" borderId="0" xfId="0" applyFont="1"/>
    <xf numFmtId="0" fontId="2" fillId="0" borderId="1" xfId="0" applyFont="1" applyBorder="1"/>
    <xf numFmtId="0" fontId="1" fillId="0" borderId="1" xfId="0" applyFont="1" applyBorder="1"/>
    <xf numFmtId="0" fontId="1" fillId="0" borderId="1" xfId="0" applyFont="1" applyBorder="1" applyAlignment="1">
      <alignment wrapText="1"/>
    </xf>
    <xf numFmtId="164" fontId="1" fillId="0" borderId="1" xfId="1" applyNumberFormat="1" applyFont="1" applyBorder="1"/>
    <xf numFmtId="3" fontId="1" fillId="0" borderId="1" xfId="0" applyNumberFormat="1" applyFont="1" applyBorder="1"/>
    <xf numFmtId="0" fontId="10" fillId="0" borderId="1" xfId="0" applyFont="1" applyBorder="1"/>
    <xf numFmtId="0" fontId="3" fillId="0" borderId="1" xfId="0" applyFont="1" applyBorder="1"/>
    <xf numFmtId="164" fontId="3" fillId="0" borderId="1" xfId="1" applyNumberFormat="1" applyFont="1" applyBorder="1"/>
    <xf numFmtId="0" fontId="3" fillId="0" borderId="0" xfId="0" applyFont="1"/>
    <xf numFmtId="0" fontId="11"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1" xfId="0" applyFont="1" applyBorder="1" applyAlignment="1">
      <alignment vertical="center"/>
    </xf>
    <xf numFmtId="0" fontId="4" fillId="0" borderId="1" xfId="0" quotePrefix="1" applyFont="1" applyBorder="1" applyAlignment="1">
      <alignment vertical="center" wrapText="1"/>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2" xfId="0" applyBorder="1"/>
    <xf numFmtId="0" fontId="3" fillId="5" borderId="2" xfId="0" quotePrefix="1" applyFont="1" applyFill="1" applyBorder="1" applyAlignment="1">
      <alignment horizontal="left" vertical="center" wrapText="1"/>
    </xf>
    <xf numFmtId="0" fontId="3" fillId="0" borderId="2" xfId="0" quotePrefix="1" applyFont="1" applyBorder="1" applyAlignment="1">
      <alignment horizontal="left" vertical="center" wrapText="1"/>
    </xf>
    <xf numFmtId="0" fontId="3" fillId="0" borderId="2" xfId="0" quotePrefix="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0" fillId="5" borderId="2" xfId="0" applyFill="1" applyBorder="1"/>
    <xf numFmtId="0" fontId="0" fillId="0" borderId="2" xfId="0" applyFill="1" applyBorder="1"/>
    <xf numFmtId="0" fontId="10" fillId="0" borderId="1" xfId="0" applyFont="1" applyFill="1" applyBorder="1" applyAlignment="1">
      <alignment vertical="center"/>
    </xf>
    <xf numFmtId="0" fontId="14" fillId="0" borderId="1" xfId="0" quotePrefix="1" applyFont="1" applyBorder="1" applyAlignment="1">
      <alignment vertical="center" wrapText="1"/>
    </xf>
    <xf numFmtId="43" fontId="3" fillId="0" borderId="1" xfId="1" applyFont="1" applyBorder="1" applyAlignment="1">
      <alignment horizontal="center" vertical="center" wrapText="1"/>
    </xf>
    <xf numFmtId="43" fontId="10" fillId="0" borderId="1" xfId="1" applyFont="1" applyBorder="1" applyAlignment="1">
      <alignment horizontal="center" vertical="center" wrapText="1"/>
    </xf>
    <xf numFmtId="43" fontId="3" fillId="0" borderId="0" xfId="1" applyFont="1" applyAlignment="1">
      <alignment horizontal="center" vertical="center" wrapText="1"/>
    </xf>
    <xf numFmtId="0" fontId="3" fillId="5" borderId="0" xfId="0" applyFont="1" applyFill="1" applyAlignment="1">
      <alignment horizontal="left" vertical="center" wrapText="1"/>
    </xf>
    <xf numFmtId="0" fontId="3" fillId="0" borderId="0" xfId="0" applyFont="1" applyAlignment="1">
      <alignment horizontal="left" vertical="center" wrapText="1"/>
    </xf>
    <xf numFmtId="0" fontId="4" fillId="5" borderId="0" xfId="0" applyFont="1" applyFill="1" applyAlignment="1">
      <alignment vertical="center"/>
    </xf>
    <xf numFmtId="3" fontId="11" fillId="0" borderId="3" xfId="0" applyNumberFormat="1" applyFont="1" applyBorder="1" applyAlignment="1">
      <alignment horizontal="center" vertical="center" wrapText="1"/>
    </xf>
    <xf numFmtId="0" fontId="3" fillId="0" borderId="1" xfId="0" applyFont="1" applyBorder="1" applyAlignment="1">
      <alignment horizontal="center" vertical="center"/>
    </xf>
    <xf numFmtId="0" fontId="16" fillId="0" borderId="0" xfId="0" applyFont="1"/>
    <xf numFmtId="0" fontId="5" fillId="0" borderId="0" xfId="0" applyFont="1"/>
    <xf numFmtId="0" fontId="5" fillId="0" borderId="4"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center" vertical="center"/>
    </xf>
    <xf numFmtId="3" fontId="13" fillId="0" borderId="1" xfId="0" applyNumberFormat="1" applyFont="1" applyBorder="1" applyAlignment="1">
      <alignment horizontal="center" vertical="center" wrapText="1"/>
    </xf>
    <xf numFmtId="43" fontId="3" fillId="0" borderId="1" xfId="1" applyFont="1" applyFill="1" applyBorder="1" applyAlignment="1">
      <alignment horizontal="center" vertical="center" wrapText="1"/>
    </xf>
    <xf numFmtId="0" fontId="3" fillId="0" borderId="0" xfId="0" applyFont="1" applyFill="1" applyAlignment="1">
      <alignment vertical="center" wrapText="1"/>
    </xf>
    <xf numFmtId="0" fontId="3" fillId="0" borderId="2" xfId="0" applyFont="1" applyFill="1" applyBorder="1" applyAlignment="1">
      <alignment vertical="center"/>
    </xf>
    <xf numFmtId="0" fontId="4" fillId="2" borderId="1" xfId="0" applyFont="1" applyFill="1" applyBorder="1" applyAlignment="1">
      <alignment horizontal="center" vertical="center" wrapText="1"/>
    </xf>
    <xf numFmtId="0" fontId="3" fillId="2" borderId="1" xfId="0" quotePrefix="1"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vertical="center"/>
    </xf>
    <xf numFmtId="3" fontId="4" fillId="2" borderId="1" xfId="0" applyNumberFormat="1" applyFont="1" applyFill="1" applyBorder="1" applyAlignment="1">
      <alignment vertical="center" wrapText="1"/>
    </xf>
    <xf numFmtId="43" fontId="3" fillId="2" borderId="1" xfId="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2" xfId="0" quotePrefix="1" applyFont="1" applyFill="1" applyBorder="1" applyAlignment="1">
      <alignment horizontal="left" vertical="center" wrapText="1"/>
    </xf>
    <xf numFmtId="0" fontId="1" fillId="2" borderId="0" xfId="0" applyFont="1" applyFill="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3" fontId="3" fillId="2" borderId="1" xfId="0" applyNumberFormat="1" applyFont="1" applyFill="1" applyBorder="1" applyAlignment="1">
      <alignment horizontal="center" vertical="center" wrapText="1"/>
    </xf>
    <xf numFmtId="3" fontId="3" fillId="2" borderId="1" xfId="0" applyNumberFormat="1" applyFont="1" applyFill="1" applyBorder="1" applyAlignment="1">
      <alignment vertical="center"/>
    </xf>
    <xf numFmtId="3" fontId="3" fillId="2" borderId="1" xfId="0" applyNumberFormat="1" applyFont="1" applyFill="1" applyBorder="1" applyAlignment="1">
      <alignment vertical="center" wrapText="1"/>
    </xf>
    <xf numFmtId="0" fontId="3" fillId="2" borderId="0" xfId="0" applyFont="1" applyFill="1" applyAlignment="1">
      <alignment vertical="center"/>
    </xf>
    <xf numFmtId="0" fontId="7" fillId="2" borderId="1" xfId="0" applyFont="1" applyFill="1" applyBorder="1" applyAlignment="1">
      <alignment horizontal="center" vertical="center" wrapText="1"/>
    </xf>
    <xf numFmtId="0" fontId="4" fillId="2" borderId="1" xfId="0" applyFont="1" applyFill="1" applyBorder="1" applyAlignment="1">
      <alignment vertical="center"/>
    </xf>
    <xf numFmtId="0" fontId="3" fillId="2" borderId="0" xfId="0" applyFont="1" applyFill="1" applyAlignment="1">
      <alignment vertical="center" wrapText="1"/>
    </xf>
    <xf numFmtId="0" fontId="3" fillId="2" borderId="2" xfId="0" applyFont="1" applyFill="1" applyBorder="1" applyAlignment="1">
      <alignment vertical="center"/>
    </xf>
    <xf numFmtId="0" fontId="10" fillId="0" borderId="1" xfId="0" applyFont="1" applyBorder="1" applyAlignment="1">
      <alignment horizontal="center" vertical="center"/>
    </xf>
    <xf numFmtId="3" fontId="3" fillId="3" borderId="1" xfId="0" applyNumberFormat="1" applyFont="1" applyFill="1" applyBorder="1" applyAlignment="1">
      <alignment vertical="center" wrapText="1"/>
    </xf>
    <xf numFmtId="3" fontId="3" fillId="0" borderId="1" xfId="0" applyNumberFormat="1" applyFont="1" applyFill="1" applyBorder="1" applyAlignment="1">
      <alignment vertical="center" wrapText="1"/>
    </xf>
    <xf numFmtId="3" fontId="3" fillId="5" borderId="1" xfId="0" applyNumberFormat="1" applyFont="1" applyFill="1" applyBorder="1" applyAlignment="1">
      <alignment vertical="center" wrapText="1"/>
    </xf>
    <xf numFmtId="3" fontId="1" fillId="0" borderId="0" xfId="0" applyNumberFormat="1"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1" xfId="0" applyFont="1" applyBorder="1" applyAlignment="1">
      <alignment vertical="center" wrapText="1"/>
    </xf>
    <xf numFmtId="3" fontId="18" fillId="0" borderId="1" xfId="0" applyNumberFormat="1" applyFont="1" applyBorder="1" applyAlignment="1">
      <alignment horizontal="righ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horizontal="center" vertical="center"/>
    </xf>
    <xf numFmtId="9" fontId="0" fillId="0" borderId="0" xfId="2" applyFont="1"/>
    <xf numFmtId="0" fontId="0" fillId="0" borderId="1" xfId="0" applyBorder="1"/>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0" fontId="20" fillId="0" borderId="1" xfId="0" applyFont="1" applyBorder="1" applyAlignment="1">
      <alignment horizontal="right" vertical="center" wrapText="1"/>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vertical="center"/>
    </xf>
    <xf numFmtId="3" fontId="20" fillId="0" borderId="1" xfId="0" applyNumberFormat="1" applyFont="1" applyBorder="1" applyAlignment="1">
      <alignment horizontal="righ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1" fillId="0" borderId="1" xfId="0" applyFont="1" applyBorder="1" applyAlignment="1">
      <alignment vertical="center" wrapText="1"/>
    </xf>
    <xf numFmtId="3" fontId="22" fillId="0" borderId="1" xfId="0" applyNumberFormat="1"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vertical="center" wrapText="1"/>
    </xf>
    <xf numFmtId="3" fontId="22" fillId="0" borderId="1" xfId="0" applyNumberFormat="1" applyFont="1" applyBorder="1" applyAlignment="1">
      <alignment horizontal="center" vertical="center"/>
    </xf>
    <xf numFmtId="43" fontId="21" fillId="0" borderId="1" xfId="1" applyFont="1" applyBorder="1" applyAlignment="1">
      <alignment horizontal="center" vertical="center" wrapText="1"/>
    </xf>
    <xf numFmtId="43" fontId="22" fillId="0" borderId="1" xfId="1" applyFont="1" applyBorder="1" applyAlignment="1">
      <alignment horizontal="center" vertical="center"/>
    </xf>
    <xf numFmtId="43" fontId="22" fillId="0" borderId="1" xfId="1" applyFont="1" applyBorder="1" applyAlignment="1">
      <alignment horizontal="center" vertical="center"/>
    </xf>
    <xf numFmtId="43" fontId="0" fillId="0" borderId="0" xfId="1" applyFont="1"/>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3" fillId="0" borderId="1" xfId="0" applyFont="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3" fontId="24"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3"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3" fillId="0" borderId="1" xfId="0" applyFont="1" applyBorder="1" applyAlignment="1">
      <alignment vertical="center" wrapText="1"/>
    </xf>
    <xf numFmtId="0" fontId="24" fillId="0" borderId="1" xfId="0" applyFont="1" applyBorder="1" applyAlignment="1">
      <alignment vertical="center"/>
    </xf>
    <xf numFmtId="43" fontId="23" fillId="0" borderId="1" xfId="1" applyFont="1" applyBorder="1" applyAlignment="1">
      <alignment horizontal="center" vertical="center" wrapText="1"/>
    </xf>
    <xf numFmtId="43" fontId="24" fillId="0" borderId="1" xfId="1" applyFont="1" applyBorder="1" applyAlignment="1">
      <alignment horizontal="center" vertical="center"/>
    </xf>
    <xf numFmtId="43" fontId="23" fillId="0" borderId="1" xfId="1" applyFont="1" applyBorder="1" applyAlignment="1">
      <alignment horizontal="center" vertical="center"/>
    </xf>
    <xf numFmtId="43" fontId="24" fillId="0" borderId="1" xfId="1" applyFont="1" applyBorder="1" applyAlignment="1">
      <alignment horizontal="center" vertical="center"/>
    </xf>
    <xf numFmtId="0" fontId="5"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xf>
    <xf numFmtId="43" fontId="21" fillId="0" borderId="1" xfId="1" applyFont="1" applyBorder="1" applyAlignment="1">
      <alignment horizontal="center" vertical="center"/>
    </xf>
    <xf numFmtId="0" fontId="19" fillId="0" borderId="1" xfId="0" applyFont="1" applyBorder="1" applyAlignment="1">
      <alignment horizontal="center" vertical="center" wrapText="1"/>
    </xf>
    <xf numFmtId="0" fontId="0" fillId="0" borderId="0" xfId="0" applyAlignment="1">
      <alignment wrapText="1"/>
    </xf>
    <xf numFmtId="0" fontId="23"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3" fontId="24" fillId="0" borderId="1" xfId="0" applyNumberFormat="1" applyFont="1" applyBorder="1" applyAlignment="1">
      <alignment horizontal="center" vertical="center" wrapText="1"/>
    </xf>
    <xf numFmtId="43" fontId="2" fillId="0" borderId="1" xfId="1" applyFont="1" applyBorder="1" applyAlignment="1">
      <alignment horizontal="center" vertical="center" wrapText="1"/>
    </xf>
    <xf numFmtId="43" fontId="24" fillId="0" borderId="1" xfId="1" applyFont="1" applyBorder="1" applyAlignment="1">
      <alignment vertical="center"/>
    </xf>
    <xf numFmtId="43" fontId="24"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3" fontId="1" fillId="0" borderId="1" xfId="0" applyNumberFormat="1" applyFont="1" applyBorder="1" applyAlignment="1">
      <alignment horizontal="center" vertical="center" wrapText="1"/>
    </xf>
    <xf numFmtId="43" fontId="1" fillId="0" borderId="1" xfId="1"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43" fontId="24" fillId="0" borderId="1" xfId="1" applyFont="1" applyBorder="1" applyAlignment="1">
      <alignment vertical="center" wrapText="1"/>
    </xf>
    <xf numFmtId="3" fontId="24" fillId="0" borderId="1" xfId="0" applyNumberFormat="1" applyFont="1" applyBorder="1" applyAlignment="1">
      <alignment vertical="center" wrapText="1"/>
    </xf>
    <xf numFmtId="43" fontId="23" fillId="0" borderId="1" xfId="1" applyFont="1" applyBorder="1" applyAlignment="1">
      <alignment vertical="center" wrapText="1"/>
    </xf>
    <xf numFmtId="164" fontId="2" fillId="0" borderId="1" xfId="1" applyNumberFormat="1" applyFont="1" applyBorder="1" applyAlignment="1">
      <alignment horizontal="center" vertical="center" wrapText="1"/>
    </xf>
    <xf numFmtId="164" fontId="24" fillId="0" borderId="1" xfId="1" applyNumberFormat="1" applyFont="1" applyBorder="1" applyAlignment="1">
      <alignment horizontal="center" vertical="center"/>
    </xf>
    <xf numFmtId="164" fontId="24" fillId="0" borderId="1" xfId="1" applyNumberFormat="1" applyFont="1" applyBorder="1" applyAlignment="1">
      <alignment horizontal="center" vertical="center" wrapText="1"/>
    </xf>
    <xf numFmtId="164" fontId="23" fillId="0" borderId="1" xfId="1" applyNumberFormat="1" applyFont="1" applyBorder="1" applyAlignment="1">
      <alignment vertical="center" wrapText="1"/>
    </xf>
    <xf numFmtId="164" fontId="24" fillId="0" borderId="1" xfId="1" applyNumberFormat="1" applyFont="1" applyBorder="1" applyAlignment="1">
      <alignment vertical="center" wrapText="1"/>
    </xf>
    <xf numFmtId="164" fontId="0" fillId="0" borderId="0" xfId="1" applyNumberFormat="1" applyFont="1"/>
    <xf numFmtId="0" fontId="5" fillId="0" borderId="1" xfId="0" applyFont="1" applyBorder="1" applyAlignment="1">
      <alignment horizontal="right" vertical="center" wrapText="1"/>
    </xf>
    <xf numFmtId="0" fontId="11" fillId="0" borderId="1" xfId="0" applyFont="1" applyBorder="1" applyAlignment="1">
      <alignment horizontal="right" vertical="center" wrapText="1"/>
    </xf>
    <xf numFmtId="3" fontId="11" fillId="0" borderId="1" xfId="0" applyNumberFormat="1" applyFont="1" applyBorder="1" applyAlignment="1">
      <alignment horizontal="right" vertical="center" wrapText="1"/>
    </xf>
    <xf numFmtId="43" fontId="5" fillId="0" borderId="1" xfId="1" applyFont="1" applyBorder="1" applyAlignment="1">
      <alignment horizontal="center" vertical="center" wrapText="1"/>
    </xf>
    <xf numFmtId="43" fontId="5" fillId="0" borderId="1" xfId="1" applyFont="1" applyBorder="1" applyAlignment="1">
      <alignment horizontal="right" vertical="center" wrapText="1"/>
    </xf>
    <xf numFmtId="43" fontId="11" fillId="0" borderId="1" xfId="1" applyFont="1" applyBorder="1" applyAlignment="1">
      <alignment horizontal="right" vertical="center" wrapText="1"/>
    </xf>
    <xf numFmtId="0" fontId="11" fillId="0" borderId="1" xfId="0" applyFont="1" applyBorder="1" applyAlignment="1">
      <alignment horizontal="center" vertical="center"/>
    </xf>
    <xf numFmtId="0" fontId="25" fillId="0" borderId="1" xfId="0" applyFont="1" applyBorder="1" applyAlignment="1">
      <alignment vertical="center"/>
    </xf>
    <xf numFmtId="3" fontId="11"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5" fillId="0" borderId="1" xfId="0" applyFont="1" applyBorder="1" applyAlignment="1">
      <alignment horizontal="justify" vertical="center" wrapText="1"/>
    </xf>
    <xf numFmtId="43" fontId="5" fillId="0" borderId="1" xfId="1" applyFont="1" applyBorder="1" applyAlignment="1">
      <alignment horizontal="center" vertical="center"/>
    </xf>
    <xf numFmtId="43" fontId="11" fillId="0" borderId="1" xfId="1" applyFont="1" applyBorder="1" applyAlignment="1">
      <alignment horizontal="center" vertical="center"/>
    </xf>
    <xf numFmtId="43" fontId="25" fillId="0" borderId="1" xfId="1" applyFont="1" applyBorder="1" applyAlignment="1">
      <alignment vertical="center"/>
    </xf>
    <xf numFmtId="3" fontId="1" fillId="0" borderId="1" xfId="0" applyNumberFormat="1" applyFont="1" applyBorder="1" applyAlignment="1">
      <alignment horizontal="center" vertical="center"/>
    </xf>
    <xf numFmtId="0" fontId="11" fillId="0" borderId="1" xfId="0" applyFont="1" applyBorder="1" applyAlignment="1">
      <alignment vertical="center"/>
    </xf>
    <xf numFmtId="0" fontId="25" fillId="0" borderId="1" xfId="0" applyFont="1" applyBorder="1"/>
    <xf numFmtId="3" fontId="11" fillId="0" borderId="1" xfId="0" applyNumberFormat="1" applyFont="1" applyBorder="1" applyAlignment="1">
      <alignment horizontal="right" vertical="center"/>
    </xf>
    <xf numFmtId="0" fontId="11" fillId="0" borderId="1" xfId="0" applyFont="1" applyBorder="1" applyAlignment="1">
      <alignment horizontal="right" vertical="center"/>
    </xf>
    <xf numFmtId="0" fontId="5" fillId="0" borderId="1" xfId="0" applyFont="1" applyBorder="1" applyAlignment="1">
      <alignment horizontal="right" vertical="center"/>
    </xf>
    <xf numFmtId="43" fontId="11" fillId="0" borderId="1" xfId="1" applyFont="1" applyBorder="1" applyAlignment="1">
      <alignment vertical="center"/>
    </xf>
    <xf numFmtId="0" fontId="5" fillId="0" borderId="1" xfId="0" applyFont="1" applyBorder="1" applyAlignment="1">
      <alignment vertical="center"/>
    </xf>
    <xf numFmtId="0" fontId="27" fillId="6" borderId="1" xfId="0" applyFont="1" applyFill="1" applyBorder="1" applyAlignment="1">
      <alignment horizontal="center" vertical="center" wrapText="1"/>
    </xf>
    <xf numFmtId="43" fontId="27" fillId="6" borderId="1" xfId="1" applyFont="1" applyFill="1" applyBorder="1" applyAlignment="1">
      <alignment horizontal="center" vertical="center" wrapText="1"/>
    </xf>
    <xf numFmtId="3"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43" fontId="20" fillId="0" borderId="1" xfId="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1" fillId="0" borderId="1" xfId="0" applyFont="1" applyBorder="1" applyAlignment="1">
      <alignment vertical="center" wrapText="1"/>
    </xf>
    <xf numFmtId="3" fontId="22" fillId="0" borderId="1" xfId="0" applyNumberFormat="1" applyFont="1" applyBorder="1" applyAlignment="1">
      <alignment horizontal="center" vertical="center"/>
    </xf>
    <xf numFmtId="43" fontId="22" fillId="0" borderId="1" xfId="1" applyFont="1" applyBorder="1" applyAlignment="1">
      <alignment horizontal="center" vertical="center"/>
    </xf>
    <xf numFmtId="0" fontId="23" fillId="0" borderId="1" xfId="0" applyFont="1" applyBorder="1" applyAlignment="1">
      <alignment horizontal="center" vertical="center" wrapText="1"/>
    </xf>
    <xf numFmtId="3" fontId="24" fillId="0" borderId="1" xfId="0" applyNumberFormat="1" applyFont="1" applyBorder="1" applyAlignment="1">
      <alignment horizontal="center" vertical="center"/>
    </xf>
    <xf numFmtId="43" fontId="24" fillId="0" borderId="1" xfId="1" applyFont="1" applyBorder="1" applyAlignment="1">
      <alignment horizontal="center" vertical="center"/>
    </xf>
    <xf numFmtId="0" fontId="23" fillId="0" borderId="1" xfId="0" applyFont="1" applyBorder="1" applyAlignment="1">
      <alignment vertical="center" wrapText="1"/>
    </xf>
    <xf numFmtId="0" fontId="24" fillId="0" borderId="1" xfId="0" applyFont="1" applyBorder="1" applyAlignment="1">
      <alignment horizontal="center" vertical="center"/>
    </xf>
    <xf numFmtId="0" fontId="22"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43" fontId="19" fillId="0" borderId="1" xfId="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0.xml"/><Relationship Id="rId21" Type="http://schemas.openxmlformats.org/officeDocument/2006/relationships/worksheet" Target="worksheets/sheet21.xml"/><Relationship Id="rId42" Type="http://schemas.openxmlformats.org/officeDocument/2006/relationships/externalLink" Target="externalLinks/externalLink15.xml"/><Relationship Id="rId63" Type="http://schemas.openxmlformats.org/officeDocument/2006/relationships/externalLink" Target="externalLinks/externalLink36.xml"/><Relationship Id="rId84" Type="http://schemas.openxmlformats.org/officeDocument/2006/relationships/externalLink" Target="externalLinks/externalLink57.xml"/><Relationship Id="rId138" Type="http://schemas.openxmlformats.org/officeDocument/2006/relationships/externalLink" Target="externalLinks/externalLink111.xml"/><Relationship Id="rId159" Type="http://schemas.openxmlformats.org/officeDocument/2006/relationships/externalLink" Target="externalLinks/externalLink132.xml"/><Relationship Id="rId170" Type="http://schemas.openxmlformats.org/officeDocument/2006/relationships/externalLink" Target="externalLinks/externalLink143.xml"/><Relationship Id="rId107" Type="http://schemas.openxmlformats.org/officeDocument/2006/relationships/externalLink" Target="externalLinks/externalLink80.xml"/><Relationship Id="rId11" Type="http://schemas.openxmlformats.org/officeDocument/2006/relationships/worksheet" Target="worksheets/sheet11.xml"/><Relationship Id="rId32" Type="http://schemas.openxmlformats.org/officeDocument/2006/relationships/externalLink" Target="externalLinks/externalLink5.xml"/><Relationship Id="rId53" Type="http://schemas.openxmlformats.org/officeDocument/2006/relationships/externalLink" Target="externalLinks/externalLink26.xml"/><Relationship Id="rId74" Type="http://schemas.openxmlformats.org/officeDocument/2006/relationships/externalLink" Target="externalLinks/externalLink47.xml"/><Relationship Id="rId128" Type="http://schemas.openxmlformats.org/officeDocument/2006/relationships/externalLink" Target="externalLinks/externalLink101.xml"/><Relationship Id="rId149" Type="http://schemas.openxmlformats.org/officeDocument/2006/relationships/externalLink" Target="externalLinks/externalLink122.xml"/><Relationship Id="rId5" Type="http://schemas.openxmlformats.org/officeDocument/2006/relationships/worksheet" Target="worksheets/sheet5.xml"/><Relationship Id="rId95" Type="http://schemas.openxmlformats.org/officeDocument/2006/relationships/externalLink" Target="externalLinks/externalLink68.xml"/><Relationship Id="rId160" Type="http://schemas.openxmlformats.org/officeDocument/2006/relationships/externalLink" Target="externalLinks/externalLink133.xml"/><Relationship Id="rId22" Type="http://schemas.openxmlformats.org/officeDocument/2006/relationships/worksheet" Target="worksheets/sheet22.xml"/><Relationship Id="rId43" Type="http://schemas.openxmlformats.org/officeDocument/2006/relationships/externalLink" Target="externalLinks/externalLink16.xml"/><Relationship Id="rId64" Type="http://schemas.openxmlformats.org/officeDocument/2006/relationships/externalLink" Target="externalLinks/externalLink37.xml"/><Relationship Id="rId118" Type="http://schemas.openxmlformats.org/officeDocument/2006/relationships/externalLink" Target="externalLinks/externalLink91.xml"/><Relationship Id="rId139" Type="http://schemas.openxmlformats.org/officeDocument/2006/relationships/externalLink" Target="externalLinks/externalLink112.xml"/><Relationship Id="rId85" Type="http://schemas.openxmlformats.org/officeDocument/2006/relationships/externalLink" Target="externalLinks/externalLink58.xml"/><Relationship Id="rId150" Type="http://schemas.openxmlformats.org/officeDocument/2006/relationships/externalLink" Target="externalLinks/externalLink123.xml"/><Relationship Id="rId171" Type="http://schemas.openxmlformats.org/officeDocument/2006/relationships/externalLink" Target="externalLinks/externalLink144.xml"/><Relationship Id="rId12" Type="http://schemas.openxmlformats.org/officeDocument/2006/relationships/worksheet" Target="worksheets/sheet12.xml"/><Relationship Id="rId33" Type="http://schemas.openxmlformats.org/officeDocument/2006/relationships/externalLink" Target="externalLinks/externalLink6.xml"/><Relationship Id="rId108" Type="http://schemas.openxmlformats.org/officeDocument/2006/relationships/externalLink" Target="externalLinks/externalLink81.xml"/><Relationship Id="rId129" Type="http://schemas.openxmlformats.org/officeDocument/2006/relationships/externalLink" Target="externalLinks/externalLink102.xml"/><Relationship Id="rId54" Type="http://schemas.openxmlformats.org/officeDocument/2006/relationships/externalLink" Target="externalLinks/externalLink27.xml"/><Relationship Id="rId75" Type="http://schemas.openxmlformats.org/officeDocument/2006/relationships/externalLink" Target="externalLinks/externalLink48.xml"/><Relationship Id="rId96" Type="http://schemas.openxmlformats.org/officeDocument/2006/relationships/externalLink" Target="externalLinks/externalLink69.xml"/><Relationship Id="rId140" Type="http://schemas.openxmlformats.org/officeDocument/2006/relationships/externalLink" Target="externalLinks/externalLink113.xml"/><Relationship Id="rId161" Type="http://schemas.openxmlformats.org/officeDocument/2006/relationships/externalLink" Target="externalLinks/externalLink134.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1.xml"/><Relationship Id="rId49" Type="http://schemas.openxmlformats.org/officeDocument/2006/relationships/externalLink" Target="externalLinks/externalLink22.xml"/><Relationship Id="rId114" Type="http://schemas.openxmlformats.org/officeDocument/2006/relationships/externalLink" Target="externalLinks/externalLink87.xml"/><Relationship Id="rId119" Type="http://schemas.openxmlformats.org/officeDocument/2006/relationships/externalLink" Target="externalLinks/externalLink92.xml"/><Relationship Id="rId44" Type="http://schemas.openxmlformats.org/officeDocument/2006/relationships/externalLink" Target="externalLinks/externalLink17.xml"/><Relationship Id="rId60" Type="http://schemas.openxmlformats.org/officeDocument/2006/relationships/externalLink" Target="externalLinks/externalLink33.xml"/><Relationship Id="rId65" Type="http://schemas.openxmlformats.org/officeDocument/2006/relationships/externalLink" Target="externalLinks/externalLink38.xml"/><Relationship Id="rId81" Type="http://schemas.openxmlformats.org/officeDocument/2006/relationships/externalLink" Target="externalLinks/externalLink54.xml"/><Relationship Id="rId86" Type="http://schemas.openxmlformats.org/officeDocument/2006/relationships/externalLink" Target="externalLinks/externalLink59.xml"/><Relationship Id="rId130" Type="http://schemas.openxmlformats.org/officeDocument/2006/relationships/externalLink" Target="externalLinks/externalLink103.xml"/><Relationship Id="rId135" Type="http://schemas.openxmlformats.org/officeDocument/2006/relationships/externalLink" Target="externalLinks/externalLink108.xml"/><Relationship Id="rId151" Type="http://schemas.openxmlformats.org/officeDocument/2006/relationships/externalLink" Target="externalLinks/externalLink124.xml"/><Relationship Id="rId156" Type="http://schemas.openxmlformats.org/officeDocument/2006/relationships/externalLink" Target="externalLinks/externalLink129.xml"/><Relationship Id="rId177" Type="http://schemas.openxmlformats.org/officeDocument/2006/relationships/styles" Target="styles.xml"/><Relationship Id="rId172" Type="http://schemas.openxmlformats.org/officeDocument/2006/relationships/externalLink" Target="externalLinks/externalLink14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 Id="rId109" Type="http://schemas.openxmlformats.org/officeDocument/2006/relationships/externalLink" Target="externalLinks/externalLink82.xml"/><Relationship Id="rId34" Type="http://schemas.openxmlformats.org/officeDocument/2006/relationships/externalLink" Target="externalLinks/externalLink7.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76" Type="http://schemas.openxmlformats.org/officeDocument/2006/relationships/externalLink" Target="externalLinks/externalLink49.xml"/><Relationship Id="rId97" Type="http://schemas.openxmlformats.org/officeDocument/2006/relationships/externalLink" Target="externalLinks/externalLink70.xml"/><Relationship Id="rId104" Type="http://schemas.openxmlformats.org/officeDocument/2006/relationships/externalLink" Target="externalLinks/externalLink77.xml"/><Relationship Id="rId120" Type="http://schemas.openxmlformats.org/officeDocument/2006/relationships/externalLink" Target="externalLinks/externalLink93.xml"/><Relationship Id="rId125" Type="http://schemas.openxmlformats.org/officeDocument/2006/relationships/externalLink" Target="externalLinks/externalLink98.xml"/><Relationship Id="rId141" Type="http://schemas.openxmlformats.org/officeDocument/2006/relationships/externalLink" Target="externalLinks/externalLink114.xml"/><Relationship Id="rId146" Type="http://schemas.openxmlformats.org/officeDocument/2006/relationships/externalLink" Target="externalLinks/externalLink119.xml"/><Relationship Id="rId167" Type="http://schemas.openxmlformats.org/officeDocument/2006/relationships/externalLink" Target="externalLinks/externalLink140.xml"/><Relationship Id="rId7" Type="http://schemas.openxmlformats.org/officeDocument/2006/relationships/worksheet" Target="worksheets/sheet7.xml"/><Relationship Id="rId71" Type="http://schemas.openxmlformats.org/officeDocument/2006/relationships/externalLink" Target="externalLinks/externalLink44.xml"/><Relationship Id="rId92" Type="http://schemas.openxmlformats.org/officeDocument/2006/relationships/externalLink" Target="externalLinks/externalLink65.xml"/><Relationship Id="rId162" Type="http://schemas.openxmlformats.org/officeDocument/2006/relationships/externalLink" Target="externalLinks/externalLink135.xml"/><Relationship Id="rId2" Type="http://schemas.openxmlformats.org/officeDocument/2006/relationships/worksheet" Target="worksheets/sheet2.xml"/><Relationship Id="rId29" Type="http://schemas.openxmlformats.org/officeDocument/2006/relationships/externalLink" Target="externalLinks/externalLink2.xml"/><Relationship Id="rId24" Type="http://schemas.openxmlformats.org/officeDocument/2006/relationships/worksheet" Target="worksheets/sheet24.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66" Type="http://schemas.openxmlformats.org/officeDocument/2006/relationships/externalLink" Target="externalLinks/externalLink39.xml"/><Relationship Id="rId87" Type="http://schemas.openxmlformats.org/officeDocument/2006/relationships/externalLink" Target="externalLinks/externalLink60.xml"/><Relationship Id="rId110" Type="http://schemas.openxmlformats.org/officeDocument/2006/relationships/externalLink" Target="externalLinks/externalLink83.xml"/><Relationship Id="rId115" Type="http://schemas.openxmlformats.org/officeDocument/2006/relationships/externalLink" Target="externalLinks/externalLink88.xml"/><Relationship Id="rId131" Type="http://schemas.openxmlformats.org/officeDocument/2006/relationships/externalLink" Target="externalLinks/externalLink104.xml"/><Relationship Id="rId136" Type="http://schemas.openxmlformats.org/officeDocument/2006/relationships/externalLink" Target="externalLinks/externalLink109.xml"/><Relationship Id="rId157" Type="http://schemas.openxmlformats.org/officeDocument/2006/relationships/externalLink" Target="externalLinks/externalLink130.xml"/><Relationship Id="rId178" Type="http://schemas.openxmlformats.org/officeDocument/2006/relationships/sharedStrings" Target="sharedStrings.xml"/><Relationship Id="rId61" Type="http://schemas.openxmlformats.org/officeDocument/2006/relationships/externalLink" Target="externalLinks/externalLink34.xml"/><Relationship Id="rId82" Type="http://schemas.openxmlformats.org/officeDocument/2006/relationships/externalLink" Target="externalLinks/externalLink55.xml"/><Relationship Id="rId152" Type="http://schemas.openxmlformats.org/officeDocument/2006/relationships/externalLink" Target="externalLinks/externalLink125.xml"/><Relationship Id="rId173" Type="http://schemas.openxmlformats.org/officeDocument/2006/relationships/externalLink" Target="externalLinks/externalLink14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56" Type="http://schemas.openxmlformats.org/officeDocument/2006/relationships/externalLink" Target="externalLinks/externalLink29.xml"/><Relationship Id="rId77" Type="http://schemas.openxmlformats.org/officeDocument/2006/relationships/externalLink" Target="externalLinks/externalLink50.xml"/><Relationship Id="rId100" Type="http://schemas.openxmlformats.org/officeDocument/2006/relationships/externalLink" Target="externalLinks/externalLink73.xml"/><Relationship Id="rId105" Type="http://schemas.openxmlformats.org/officeDocument/2006/relationships/externalLink" Target="externalLinks/externalLink78.xml"/><Relationship Id="rId126" Type="http://schemas.openxmlformats.org/officeDocument/2006/relationships/externalLink" Target="externalLinks/externalLink99.xml"/><Relationship Id="rId147" Type="http://schemas.openxmlformats.org/officeDocument/2006/relationships/externalLink" Target="externalLinks/externalLink120.xml"/><Relationship Id="rId168" Type="http://schemas.openxmlformats.org/officeDocument/2006/relationships/externalLink" Target="externalLinks/externalLink141.xml"/><Relationship Id="rId8" Type="http://schemas.openxmlformats.org/officeDocument/2006/relationships/worksheet" Target="worksheets/sheet8.xml"/><Relationship Id="rId51" Type="http://schemas.openxmlformats.org/officeDocument/2006/relationships/externalLink" Target="externalLinks/externalLink24.xml"/><Relationship Id="rId72" Type="http://schemas.openxmlformats.org/officeDocument/2006/relationships/externalLink" Target="externalLinks/externalLink45.xml"/><Relationship Id="rId93" Type="http://schemas.openxmlformats.org/officeDocument/2006/relationships/externalLink" Target="externalLinks/externalLink66.xml"/><Relationship Id="rId98" Type="http://schemas.openxmlformats.org/officeDocument/2006/relationships/externalLink" Target="externalLinks/externalLink71.xml"/><Relationship Id="rId121" Type="http://schemas.openxmlformats.org/officeDocument/2006/relationships/externalLink" Target="externalLinks/externalLink94.xml"/><Relationship Id="rId142" Type="http://schemas.openxmlformats.org/officeDocument/2006/relationships/externalLink" Target="externalLinks/externalLink115.xml"/><Relationship Id="rId163" Type="http://schemas.openxmlformats.org/officeDocument/2006/relationships/externalLink" Target="externalLinks/externalLink13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9.xml"/><Relationship Id="rId67" Type="http://schemas.openxmlformats.org/officeDocument/2006/relationships/externalLink" Target="externalLinks/externalLink40.xml"/><Relationship Id="rId116" Type="http://schemas.openxmlformats.org/officeDocument/2006/relationships/externalLink" Target="externalLinks/externalLink89.xml"/><Relationship Id="rId137" Type="http://schemas.openxmlformats.org/officeDocument/2006/relationships/externalLink" Target="externalLinks/externalLink110.xml"/><Relationship Id="rId158" Type="http://schemas.openxmlformats.org/officeDocument/2006/relationships/externalLink" Target="externalLinks/externalLink131.xml"/><Relationship Id="rId20" Type="http://schemas.openxmlformats.org/officeDocument/2006/relationships/worksheet" Target="worksheets/sheet20.xml"/><Relationship Id="rId41" Type="http://schemas.openxmlformats.org/officeDocument/2006/relationships/externalLink" Target="externalLinks/externalLink14.xml"/><Relationship Id="rId62" Type="http://schemas.openxmlformats.org/officeDocument/2006/relationships/externalLink" Target="externalLinks/externalLink35.xml"/><Relationship Id="rId83" Type="http://schemas.openxmlformats.org/officeDocument/2006/relationships/externalLink" Target="externalLinks/externalLink56.xml"/><Relationship Id="rId88" Type="http://schemas.openxmlformats.org/officeDocument/2006/relationships/externalLink" Target="externalLinks/externalLink61.xml"/><Relationship Id="rId111" Type="http://schemas.openxmlformats.org/officeDocument/2006/relationships/externalLink" Target="externalLinks/externalLink84.xml"/><Relationship Id="rId132" Type="http://schemas.openxmlformats.org/officeDocument/2006/relationships/externalLink" Target="externalLinks/externalLink105.xml"/><Relationship Id="rId153" Type="http://schemas.openxmlformats.org/officeDocument/2006/relationships/externalLink" Target="externalLinks/externalLink126.xml"/><Relationship Id="rId174" Type="http://schemas.openxmlformats.org/officeDocument/2006/relationships/externalLink" Target="externalLinks/externalLink147.xml"/><Relationship Id="rId179"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externalLink" Target="externalLinks/externalLink9.xml"/><Relationship Id="rId57" Type="http://schemas.openxmlformats.org/officeDocument/2006/relationships/externalLink" Target="externalLinks/externalLink30.xml"/><Relationship Id="rId106" Type="http://schemas.openxmlformats.org/officeDocument/2006/relationships/externalLink" Target="externalLinks/externalLink79.xml"/><Relationship Id="rId127" Type="http://schemas.openxmlformats.org/officeDocument/2006/relationships/externalLink" Target="externalLinks/externalLink100.xml"/><Relationship Id="rId10" Type="http://schemas.openxmlformats.org/officeDocument/2006/relationships/worksheet" Target="worksheets/sheet10.xml"/><Relationship Id="rId31" Type="http://schemas.openxmlformats.org/officeDocument/2006/relationships/externalLink" Target="externalLinks/externalLink4.xml"/><Relationship Id="rId52" Type="http://schemas.openxmlformats.org/officeDocument/2006/relationships/externalLink" Target="externalLinks/externalLink25.xml"/><Relationship Id="rId73" Type="http://schemas.openxmlformats.org/officeDocument/2006/relationships/externalLink" Target="externalLinks/externalLink46.xml"/><Relationship Id="rId78" Type="http://schemas.openxmlformats.org/officeDocument/2006/relationships/externalLink" Target="externalLinks/externalLink51.xml"/><Relationship Id="rId94" Type="http://schemas.openxmlformats.org/officeDocument/2006/relationships/externalLink" Target="externalLinks/externalLink67.xml"/><Relationship Id="rId99" Type="http://schemas.openxmlformats.org/officeDocument/2006/relationships/externalLink" Target="externalLinks/externalLink72.xml"/><Relationship Id="rId101" Type="http://schemas.openxmlformats.org/officeDocument/2006/relationships/externalLink" Target="externalLinks/externalLink74.xml"/><Relationship Id="rId122" Type="http://schemas.openxmlformats.org/officeDocument/2006/relationships/externalLink" Target="externalLinks/externalLink95.xml"/><Relationship Id="rId143" Type="http://schemas.openxmlformats.org/officeDocument/2006/relationships/externalLink" Target="externalLinks/externalLink116.xml"/><Relationship Id="rId148" Type="http://schemas.openxmlformats.org/officeDocument/2006/relationships/externalLink" Target="externalLinks/externalLink121.xml"/><Relationship Id="rId164" Type="http://schemas.openxmlformats.org/officeDocument/2006/relationships/externalLink" Target="externalLinks/externalLink137.xml"/><Relationship Id="rId169" Type="http://schemas.openxmlformats.org/officeDocument/2006/relationships/externalLink" Target="externalLinks/externalLink14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20.xml"/><Relationship Id="rId68" Type="http://schemas.openxmlformats.org/officeDocument/2006/relationships/externalLink" Target="externalLinks/externalLink41.xml"/><Relationship Id="rId89" Type="http://schemas.openxmlformats.org/officeDocument/2006/relationships/externalLink" Target="externalLinks/externalLink62.xml"/><Relationship Id="rId112" Type="http://schemas.openxmlformats.org/officeDocument/2006/relationships/externalLink" Target="externalLinks/externalLink85.xml"/><Relationship Id="rId133" Type="http://schemas.openxmlformats.org/officeDocument/2006/relationships/externalLink" Target="externalLinks/externalLink106.xml"/><Relationship Id="rId154" Type="http://schemas.openxmlformats.org/officeDocument/2006/relationships/externalLink" Target="externalLinks/externalLink127.xml"/><Relationship Id="rId175" Type="http://schemas.openxmlformats.org/officeDocument/2006/relationships/externalLink" Target="externalLinks/externalLink148.xml"/><Relationship Id="rId16" Type="http://schemas.openxmlformats.org/officeDocument/2006/relationships/worksheet" Target="worksheets/sheet16.xml"/><Relationship Id="rId37" Type="http://schemas.openxmlformats.org/officeDocument/2006/relationships/externalLink" Target="externalLinks/externalLink10.xml"/><Relationship Id="rId58" Type="http://schemas.openxmlformats.org/officeDocument/2006/relationships/externalLink" Target="externalLinks/externalLink31.xml"/><Relationship Id="rId79" Type="http://schemas.openxmlformats.org/officeDocument/2006/relationships/externalLink" Target="externalLinks/externalLink52.xml"/><Relationship Id="rId102" Type="http://schemas.openxmlformats.org/officeDocument/2006/relationships/externalLink" Target="externalLinks/externalLink75.xml"/><Relationship Id="rId123" Type="http://schemas.openxmlformats.org/officeDocument/2006/relationships/externalLink" Target="externalLinks/externalLink96.xml"/><Relationship Id="rId144" Type="http://schemas.openxmlformats.org/officeDocument/2006/relationships/externalLink" Target="externalLinks/externalLink117.xml"/><Relationship Id="rId90" Type="http://schemas.openxmlformats.org/officeDocument/2006/relationships/externalLink" Target="externalLinks/externalLink63.xml"/><Relationship Id="rId165" Type="http://schemas.openxmlformats.org/officeDocument/2006/relationships/externalLink" Target="externalLinks/externalLink138.xml"/><Relationship Id="rId27" Type="http://schemas.openxmlformats.org/officeDocument/2006/relationships/worksheet" Target="worksheets/sheet27.xml"/><Relationship Id="rId48" Type="http://schemas.openxmlformats.org/officeDocument/2006/relationships/externalLink" Target="externalLinks/externalLink21.xml"/><Relationship Id="rId69" Type="http://schemas.openxmlformats.org/officeDocument/2006/relationships/externalLink" Target="externalLinks/externalLink42.xml"/><Relationship Id="rId113" Type="http://schemas.openxmlformats.org/officeDocument/2006/relationships/externalLink" Target="externalLinks/externalLink86.xml"/><Relationship Id="rId134" Type="http://schemas.openxmlformats.org/officeDocument/2006/relationships/externalLink" Target="externalLinks/externalLink107.xml"/><Relationship Id="rId80" Type="http://schemas.openxmlformats.org/officeDocument/2006/relationships/externalLink" Target="externalLinks/externalLink53.xml"/><Relationship Id="rId155" Type="http://schemas.openxmlformats.org/officeDocument/2006/relationships/externalLink" Target="externalLinks/externalLink128.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externalLink" Target="externalLinks/externalLink11.xml"/><Relationship Id="rId59" Type="http://schemas.openxmlformats.org/officeDocument/2006/relationships/externalLink" Target="externalLinks/externalLink32.xml"/><Relationship Id="rId103" Type="http://schemas.openxmlformats.org/officeDocument/2006/relationships/externalLink" Target="externalLinks/externalLink76.xml"/><Relationship Id="rId124" Type="http://schemas.openxmlformats.org/officeDocument/2006/relationships/externalLink" Target="externalLinks/externalLink97.xml"/><Relationship Id="rId70" Type="http://schemas.openxmlformats.org/officeDocument/2006/relationships/externalLink" Target="externalLinks/externalLink43.xml"/><Relationship Id="rId91" Type="http://schemas.openxmlformats.org/officeDocument/2006/relationships/externalLink" Target="externalLinks/externalLink64.xml"/><Relationship Id="rId145" Type="http://schemas.openxmlformats.org/officeDocument/2006/relationships/externalLink" Target="externalLinks/externalLink118.xml"/><Relationship Id="rId166" Type="http://schemas.openxmlformats.org/officeDocument/2006/relationships/externalLink" Target="externalLinks/externalLink13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B&#7843;ng%20t&#237;nh%20-%202025/06.%20Nh&#417;n%20S&#417;n/Th&#244;n%20&#272;&#7855;c%20Nh&#417;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M&#7929;%20&#272;&#244;ng.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8.%20Khu%20d&#226;n%20c&#432;%20M&#432;&#417;ng%20C&#225;t.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9.%20Hu&#7923;nh%20T&#7845;n%20Ph&#225;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0.%20T&#7845;n%20T&#224;i%20X&#243;m%20L&#225;ng.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1.%20T&#244;n%20&#272;&#7843;n.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4.%20TTTM%20Thanh%20H&#22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2%20-%20&#272;&#432;&#7901;ng%20N9%20(&#272;&#432;&#7901;ng%20L&#253;%20Ch&#237;nh%20Th&#7855;ng)%2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6.%20Nguy&#7877;n%20Tri%20Ph&#432;&#417;ng.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7.%20Phan%20B&#7897;i%20Ch&#226;u.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8.%20Nguy&#7877;n%20Tr&#225;c.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9.%20V&#245;%20Tr&#7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Kinh%20Dinh.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0.%20Y&#234;n%20Th&#787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1.%20&#212;ng%20&#205;ch%20Khi&#234;m.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2.%20Ph&#249;ng%20Ch&#237;%20Ki&#234;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4.%20Tr&#7847;n%20Qu&#253;%20C&#225;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5.%20L&#234;%20&#272;&#7913;c%20Th&#788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1%20-%20Khu%20t&#225;i%20&#273;&#7883;nh%20c&#432;%20Th&#224;nh%20H&#7843;i.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3%20-%20Khu%20T&#225;i%20&#273;&#7883;nh%20c&#432;%20Y&#234;n%20Ninh.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4%20-%20Khu%20t&#225;i%20&#273;&#7883;nh%20c&#432;%20c&#7909;m%20c&#244;ng%20nghi&#7879;p%20Th&#225;p%20Ch&#224;m.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5%20Khu%20t&#225;i%20&#273;&#7883;nh%20c&#432;%20ph&#432;&#7901;ng%20Ph&#432;&#7899;c%20M&#7929;.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8.%20KDC%20X&#243;m%20C&#7891;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272;&#244;%20Vinh.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10%20-%20.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11%20-%20Khu%20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12%20-%20KDC%20Ph&#237;a%20B&#7855;c%20Nguy&#7877;n%20V&#259;n%20C&#7915;.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1.13%20-%20%20&#273;&#244;%20th&#7883;%20du%20l&#7883;ch%20bi&#7875;n%20B&#236;nh%20S&#417;n.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7%20-%20Khu%20T&#272;C%20B&#7879;nh%20vi&#7879;n.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Downloads/B&#7843;ng%20t&#237;nh%20-%202025/05.%20Kh&#225;nh%20H&#7843;i/Kh&#225;nh%20H&#7843;i%20-%20Khu%20T&#272;C.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Downloads/B&#7843;ng%20t&#237;nh%20-%202025/06.%20Nh&#417;n%20S&#417;n/Cao%20T&#7889;c%20B&#7855;c%20Nam.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ownloads/B&#7843;ng%20t&#237;nh%20-%202025/06.%20Nh&#417;n%20S&#417;n/Khu%20gi&#227;n%20d&#226;n%20L&#432;&#417;ng%20Tri.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Downloads/B&#7843;ng%20t&#237;nh%20-%202025/06.%20Nh&#417;n%20S&#417;n/Khu%20d&#226;n%20c&#432;%20&#272;&#7855;c%20Nh&#417;n%20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3%20-%20Khu%20d&#226;n%20c&#432;%20Ph&#432;&#7899;c%20M&#7929;%201%20(khu%20&#273;&#7845;t%201,43%20h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B&#7843;o%20An.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9%20-%20Khu%20ph&#7889;%2011.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0%20-%20Khu%20K2.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2%20-%20Khu%20&#273;&#244;%20th&#7883;%20m&#7899;i%20Ph&#7911;%20H&#224;.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3%20-%20Khu%20d&#226;n%20c&#432;%20Th&#225;p%20Ch&#224;m%20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4%20-%20Tr&#7909;%20s&#7903;%20l&#224;m%20vi&#7879;c%20C&#244;ng%20an%20t&#7881;nh.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5%20-%20Khu%20d&#226;n%20c&#432;%20B&#7855;c%20&#273;&#432;&#7901;ng%20164%20(tr&#7909;c%20D6-D7).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7%20-%20Khu%20&#273;&#7845;t%20tr&#432;&#7901;ng%20Ti&#7875;u%20h&#7885;c%20T&#7845;n%20T&#224;i%202.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8%20-%20Quy%20ho&#7841;ch%20khu%20d&#226;n%20c&#432;%20G&#242;%203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19%20-%20Khu%20d&#226;n%20c&#432;%20ph&#432;&#7901;ng%20M&#7929;%20&#272;&#244;ng.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Downloads/B&#7843;ng%20t&#237;nh%20-%202025/04.%20Khu%20T&#272;C%20-%20Phan%20Rang/3.20%20-%20Khu%20T&#272;C%20th&#244;n%20X&#243;m%20L&#79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wnloads/B&#7843;ng%20t&#237;nh%20-%202025/01.%20Khu%20d&#226;n%20c&#432;%20ven%20&#273;&#432;&#7901;ng%20giao%20th&#244;ng%20ch&#237;nh%20-%20Phan%20Rang/1.4%20T&#7881;nh%20l&#7897;%20704.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Downloads/B&#7843;ng%20t&#237;nh%20-%202025/B&#7893;%20sung/B&#7843;o%20An%20-%20Tuy&#234;n%20TT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Downloads/B&#7843;ng%20t&#237;nh%20-%202025/B&#7893;%20sung/Phan%20Rang%20-%20Khu%20T&#272;C%20T&#226;n%20H&#7897;i.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Downloads/B&#7843;ng%20t&#237;nh%20-%202025/B&#7893;%20sung/&#272;&#244;%20Vinh%20-%20&#273;&#432;&#7901;ng%20G6.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Downloads/B&#7843;ng%20t&#237;nh%20-%202025/B&#7893;%20sung/&#272;&#244;ng%20H&#7843;i%20-%20Khu%20T&#272;C%20S&#226;n%20b&#243;ng%20&#273;&#225;%20M&#7929;%20Ngh&#297;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Downloads/B&#7843;ng%20t&#237;nh%20-%202025/B&#7893;%20sung/Ninh%20Ch&#7919;%20-%20&#272;&#432;&#7901;ng%20b&#7901;%20k&#23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Downloads/B&#7843;ng%20t&#237;nh%20-%202025/B&#7893;%20sung/Phan%20Rang%20-%20tuy&#7871;n%20TT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Downloads/B&#7843;ng%20t&#237;nh%20-%202025/B&#7893;%20sung/Phan%20Rang%20-%20Khu%20T&#272;C%20B&#7901;%20S&#244;ng%20Dinh.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Downloads/B&#7843;ng%20t&#237;nh%20-%202025/B&#7893;%20sung/Phan%20Rang%20-%20Khu%20DC%20K&#234;nh%20Ch&#224;%20L&#22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72;&#432;&#7901;ng%20n&#7897;i%20b&#7897;%20quy%20ho&#7841;ch%20d&#7921;%20&#225;n%20Ph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wnloads/B&#7843;ng%20t&#237;nh%20-%202025/05.%20Kh&#225;nh%20H&#7843;i/Kh&#225;nh%20H&#7843;i%20-%20&#272;&#432;&#7901;ng%20c&#243;%20t&#234;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wnloads/B&#7843;ng%20t&#237;nh%20-%202025/06.%20Nh&#417;n%20S&#417;n/Qu&#7889;c%20l&#7897;%202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20Th&#7889;ng%20Nh&#7845;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20&#272;&#432;&#7901;ng%2016%20Th&#225;ng%2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20Nguy&#7877;n%20D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wnloads/B&#7843;ng%20t&#237;nh%20-%202025/06.%20Nh&#417;n%20S&#417;n/Th&#244;n%20L&#432;&#417;ng%20Ca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20Ng&#244;%20Gia%20T&#792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20Phan%20&#272;&#259;ng%20L&#432;u.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20Ng&#244;%20Quy&#7873;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20Phan%20&#272;&#236;nh%20Ph&#249;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20Tr&#7847;n%20B&#236;nh%20Tr&#7885;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9.%20L&#234;%20L&#7907;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0.%20Tr&#7847;n%20Nh&#226;n%20T&#244;n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1.%20Quang%20Trung.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2.%20Tr&#7847;n%20Ph&#25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3.%20L&#234;%20H&#7891;ng%20Pho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wnloads/B&#7843;ng%20t&#237;nh%20-%202025/06.%20Nh&#417;n%20S&#417;n/Th&#244;n%20C&#242;n%20l&#7841;i.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4.%2021%20Th&#225;ng%2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5.%20V&#245;%20Nguy&#234;n%20Gi&#225;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6.%20Y&#234;n%20Ninh.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7.%20khu%20quy%20ho&#7841;ch%20d&#226;n%20c&#432;%20D7-D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8.%20Cao%20Th&#7855;ng.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19.%20Tr&#7847;n%20H&#432;ng%20&#272;&#7841;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0.%20H&#249;ng%20V&#432;&#417;ng.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1.%20Nguy&#7877;n%20Th&#225;i%20H&#7885;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2.%20Ph&#7841;m%20H&#7891;ng%20Th&#225;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3.%20Yersi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Th&#224;nh%20H&#7843;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4.%20V&#245;%20Th&#7883;%20S&#225;u.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5.%20H&#7843;i%20Th&#432;&#7907;ng%20L&#227;ng%20&#212;ng.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6.%20B&#7841;ch%20&#272;&#7857;ng.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7.%20L&#253;%20Th&#432;&#7901;ng%20Ki&#7879;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8.%20Nguy&#7877;n%20&#272;&#236;nh%20Chi&#7875;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29.%20Nguy&#7877;n%20Tr&#227;i.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0.%20T&#244;%20Hi&#7879;u.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1.%20H&#7891;%20Xu&#226;n%20H&#432;&#417;ng.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2.%20&#272;o&#224;n%20Th&#7883;%20&#272;i&#7875;m.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3.%20Tr&#7847;n%20Quang%20Di&#7879;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V&#259;n%20H&#7843;i.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4.%20Ho&#224;ng%20Di&#7879;u.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5.%20Ho&#224;ng%20Hoa%20Th&#225;m.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6.%20Cao%20B&#225;%20Qu&#225;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7.%20Nguy&#7877;n%20V&#259;n%20Tr&#7895;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8.%20Nguy&#7877;n%20V&#259;n%20C&#791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39.%20Nguy&#7877;n%20Tr&#432;&#7901;ng%20T&#789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0.%20Minh%20M&#7841;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1.%20L&#234;%20Du&#7849;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2.%20Nguy&#7877;n%20Ph&#250;c%20Nguy&#234;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3.%20&#272;&#432;&#7901;ng%20b&#234;n%20trong%20c&#244;ng%20vi&#234;n%20B&#7871;n%20xe%20N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Kh&#225;nh%20H&#7843;i%20-%20V&#7883;%20tr&#237;.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4.%20Nguy&#7877;n%20Gia%20Thi&#7873;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5.%20Nguy&#7877;n%20Th&#7883;%20&#272;&#7883;nh.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8.%20H&#7867;m%20644%20&#272;&#432;&#7901;ng%20Th&#7889;ng%20Nh&#7845;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49.%20L&#432;&#417;ng%20Ng&#7885;c%20Quy&#7871;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0.%20H&#7867;m%20&#273;&#432;&#7901;ng%2021%20th&#225;ng%20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2.%20Ph&#249;%20&#272;&#7893;ng.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3.%20Tr&#7847;n%20Thi.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4.%20Tr&#7847;n%20Nh&#7853;t%20Du&#7853;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5.%20Y&#7871;t%20Ki&#234;u.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6.%20D&#227;%20T&#432;&#7907;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M&#7929;%20B&#236;nh.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7.%20Ph&#7841;m%20Ng&#361;%20L&#227;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8.%20H&#7891;ng%20B&#224;ng.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59.%20L&#234;%20&#272;&#236;nh%20Chinh.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0.%20Tr&#432;&#7901;ng%20Chinh.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1.%20Nguy&#7877;n%20Th&#7883;%20Minh%20Khai.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2.%20L&#234;%20Qu&#253;%20&#272;&#244;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3.%20L&#432;&#417;ng%20Th&#7871;%20Vin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4.%20H&#224;%20Huy%20T&#7853;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5.%20H&#224;m%20Nghi.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7.%20&#272;&#224;o%20Duy%20T&#79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M&#7929;%20H&#7843;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8.%20Nguy&#7877;n%20Khuy&#7871;n.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69.%20Tr&#432;&#417;ng%20&#272;&#7883;nh.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0.%20Hu&#7923;nh%20Th&#250;c%20Kh&#225;ng.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1.%20L&#234;%20&#272;&#7841;i%20H&#224;nh.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2.%20T&#244;%20Hi&#7871;n%20Th&#224;nh.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3.%20Pin&#259;ng%20T&#7855;c.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4.%20L&#432;&#417;ng%20V&#259;n%20Ca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5.%20Duy%20T&#226;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6.%20&#272;&#7893;ng%20D&#7853;u.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7.%20Tr&#7847;n%20Qua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wnloads/B&#7843;ng%20t&#237;nh%20-%202025/02.%20Khu%20ph&#7889;%20VT1%202%203%20-%20Phan%20Rang/&#272;&#244;ng%20H&#7843;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8.%20Ng&#244;%20Th&#7883;%20Nh&#7853;m.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79.%20Tr&#7847;n%20Cao%20V&#226;n.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0.%20Ph&#243;%20&#272;&#7913;c%20Ch&#237;nh.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1.%20Nguy&#7877;n%20C&#432;%20Trinh.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2.%20B&#225;c%20&#193;i.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3.%20H&#7867;m%20&#273;&#432;&#7901;ng%20B&#225;c%20&#193;i%20-%20Cop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4.%20T&#7921;%20&#272;&#7913;c.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5.%20Khu%20t&#225;i%20&#273;&#7883;nh%20c&#432;%20th&#244;n%20T&#7845;n%20L&#7897;c.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6.%20Khu%20T&#272;C%20Nam%20C&#7847;u%20M&#243;ng.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ownloads/B&#7843;ng%20t&#237;nh%20-%202025/03.%20C&#243;%20t&#234;n%20&#273;&#432;&#7901;ng%20-%20Phan%20Rang/87.%20Ph&#432;&#7899;c%20M&#792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1 - thôn Đắc Nhơn"/>
      <sheetName val="VT2 -Thôn Đắc Nhơn"/>
      <sheetName val="VT3 -Thôn Đắc Nhơn"/>
      <sheetName val="VT4 -Thôn Đắc Nhơn"/>
    </sheetNames>
    <sheetDataSet>
      <sheetData sheetId="0">
        <row r="57">
          <cell r="C57">
            <v>1030000</v>
          </cell>
        </row>
      </sheetData>
      <sheetData sheetId="1">
        <row r="57">
          <cell r="C57">
            <v>890000</v>
          </cell>
        </row>
      </sheetData>
      <sheetData sheetId="2">
        <row r="57">
          <cell r="C57">
            <v>710000</v>
          </cell>
        </row>
      </sheetData>
      <sheetData sheetId="3">
        <row r="57">
          <cell r="C57">
            <v>590000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1,2 - 1"/>
      <sheetName val="Khu phố 1,2 - 2"/>
      <sheetName val="Khu phố 1,2 - 3"/>
      <sheetName val="Khu phố 3 - 1"/>
      <sheetName val="Khu phố 3 - 2"/>
      <sheetName val="Khu phố 3 - 3"/>
      <sheetName val="Khu phố 7 - 1"/>
      <sheetName val="Khu phố 7 - 2"/>
      <sheetName val="Khu phố 7 - 3"/>
      <sheetName val="Khu phố 9 - 1"/>
      <sheetName val="Khu phố 9 - 2"/>
      <sheetName val="Khu phố 9 - 3"/>
    </sheetNames>
    <sheetDataSet>
      <sheetData sheetId="0">
        <row r="56">
          <cell r="C56">
            <v>4140000</v>
          </cell>
        </row>
      </sheetData>
      <sheetData sheetId="1">
        <row r="56">
          <cell r="C56">
            <v>3620000</v>
          </cell>
        </row>
      </sheetData>
      <sheetData sheetId="2">
        <row r="56">
          <cell r="C56">
            <v>3220000</v>
          </cell>
        </row>
      </sheetData>
      <sheetData sheetId="3">
        <row r="56">
          <cell r="C56">
            <v>2640000</v>
          </cell>
        </row>
      </sheetData>
      <sheetData sheetId="4">
        <row r="56">
          <cell r="C56">
            <v>2050000</v>
          </cell>
        </row>
      </sheetData>
      <sheetData sheetId="5">
        <row r="56">
          <cell r="C56">
            <v>1850000</v>
          </cell>
        </row>
      </sheetData>
      <sheetData sheetId="6">
        <row r="56">
          <cell r="C56">
            <v>2310000</v>
          </cell>
        </row>
      </sheetData>
      <sheetData sheetId="7">
        <row r="56">
          <cell r="C56">
            <v>1950000</v>
          </cell>
        </row>
      </sheetData>
      <sheetData sheetId="8">
        <row r="56">
          <cell r="C56">
            <v>1850000</v>
          </cell>
        </row>
      </sheetData>
      <sheetData sheetId="9">
        <row r="56">
          <cell r="C56">
            <v>3860000</v>
          </cell>
        </row>
      </sheetData>
      <sheetData sheetId="10">
        <row r="56">
          <cell r="C56">
            <v>3410000</v>
          </cell>
        </row>
      </sheetData>
      <sheetData sheetId="11">
        <row r="56">
          <cell r="C56">
            <v>3050000</v>
          </cell>
        </row>
      </sheetData>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à Huy Giáp"/>
      <sheetName val="Trần Quốc Thảo"/>
      <sheetName val="Dương Quảng Hàm"/>
      <sheetName val="Đoàn Nhữ Hài"/>
      <sheetName val="Nguyễn Viết Xuân"/>
      <sheetName val="Nguyễn Văn Tố"/>
      <sheetName val="Đường N12"/>
      <sheetName val="Đường N13"/>
      <sheetName val="Đường N14"/>
    </sheetNames>
    <sheetDataSet>
      <sheetData sheetId="0">
        <row r="57">
          <cell r="C57">
            <v>15460000</v>
          </cell>
        </row>
      </sheetData>
      <sheetData sheetId="1">
        <row r="57">
          <cell r="C57">
            <v>13580000</v>
          </cell>
        </row>
      </sheetData>
      <sheetData sheetId="2">
        <row r="57">
          <cell r="C57">
            <v>12490000</v>
          </cell>
        </row>
      </sheetData>
      <sheetData sheetId="3">
        <row r="57">
          <cell r="C57">
            <v>12880000</v>
          </cell>
        </row>
      </sheetData>
      <sheetData sheetId="4">
        <row r="57">
          <cell r="C57">
            <v>10410000</v>
          </cell>
        </row>
      </sheetData>
      <sheetData sheetId="5">
        <row r="57">
          <cell r="C57">
            <v>7320000</v>
          </cell>
        </row>
      </sheetData>
      <sheetData sheetId="6">
        <row r="57">
          <cell r="C57">
            <v>6630000</v>
          </cell>
        </row>
      </sheetData>
      <sheetData sheetId="7">
        <row r="57">
          <cell r="C57">
            <v>6070000</v>
          </cell>
        </row>
      </sheetData>
      <sheetData sheetId="8">
        <row r="57">
          <cell r="C57">
            <v>4870000</v>
          </cell>
        </row>
      </sheetData>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ỳnh Tấn Phát"/>
    </sheetNames>
    <sheetDataSet>
      <sheetData sheetId="0">
        <row r="57">
          <cell r="C57">
            <v>12490000</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hượng Hiền"/>
      <sheetName val="Nguyễn Thái Bình"/>
      <sheetName val="Đoạn giáp ngã ba Mỹ An"/>
    </sheetNames>
    <sheetDataSet>
      <sheetData sheetId="0">
        <row r="57">
          <cell r="C57">
            <v>7830000</v>
          </cell>
        </row>
      </sheetData>
      <sheetData sheetId="1">
        <row r="57">
          <cell r="C57">
            <v>5390000</v>
          </cell>
        </row>
      </sheetData>
      <sheetData sheetId="2">
        <row r="57">
          <cell r="C57">
            <v>5920000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ôn Đản"/>
    </sheetNames>
    <sheetDataSet>
      <sheetData sheetId="0">
        <row r="57">
          <cell r="C57">
            <v>22190000</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M Thanh hà"/>
    </sheetNames>
    <sheetDataSet>
      <sheetData sheetId="0">
        <row r="57">
          <cell r="C57">
            <v>13990000</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9 - Lý hính Thắng"/>
    </sheetNames>
    <sheetDataSet>
      <sheetData sheetId="0">
        <row r="57">
          <cell r="C57">
            <v>22760000</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Nguyễn Tri Phương"/>
    </sheetNames>
    <sheetDataSet>
      <sheetData sheetId="0">
        <row r="56">
          <cell r="C56">
            <v>32090000</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 Bội Châu"/>
    </sheetNames>
    <sheetDataSet>
      <sheetData sheetId="0">
        <row r="57">
          <cell r="C57">
            <v>25890000</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rác"/>
    </sheetNames>
    <sheetDataSet>
      <sheetData sheetId="0">
        <row r="57">
          <cell r="C57">
            <v>5630000</v>
          </cell>
        </row>
      </sheetData>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õ Trứ - 1"/>
      <sheetName val="Võ Trư -  2"/>
    </sheetNames>
    <sheetDataSet>
      <sheetData sheetId="0">
        <row r="57">
          <cell r="C57">
            <v>10180000</v>
          </cell>
        </row>
      </sheetData>
      <sheetData sheetId="1">
        <row r="57">
          <cell r="C57">
            <v>9530000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4 - 1"/>
      <sheetName val="Khu phố 4 - 2"/>
      <sheetName val="Khu phố 4 - 3"/>
    </sheetNames>
    <sheetDataSet>
      <sheetData sheetId="0">
        <row r="56">
          <cell r="C56">
            <v>2980000</v>
          </cell>
        </row>
      </sheetData>
      <sheetData sheetId="1">
        <row r="56">
          <cell r="C56">
            <v>2400000</v>
          </cell>
        </row>
      </sheetData>
      <sheetData sheetId="2">
        <row r="56">
          <cell r="C56">
            <v>2000000</v>
          </cell>
        </row>
      </sheetData>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ên Thế"/>
    </sheetNames>
    <sheetDataSet>
      <sheetData sheetId="0">
        <row r="57">
          <cell r="C57">
            <v>3310000</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Ông Ích Khiêm"/>
    </sheetNames>
    <sheetDataSet>
      <sheetData sheetId="0">
        <row r="57">
          <cell r="C57">
            <v>9900000</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ùng Chí Kiên"/>
    </sheetNames>
    <sheetDataSet>
      <sheetData sheetId="0">
        <row r="57">
          <cell r="C57">
            <v>9900000</v>
          </cell>
        </row>
      </sheetData>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Quý Cáp"/>
    </sheetNames>
    <sheetDataSet>
      <sheetData sheetId="0">
        <row r="57">
          <cell r="C57">
            <v>5390000</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Đức Thọ"/>
    </sheetNames>
    <sheetDataSet>
      <sheetData sheetId="0">
        <row r="57">
          <cell r="C57">
            <v>21520000</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ương Văn An"/>
      <sheetName val="Huỳnh Tịnh Của"/>
      <sheetName val="Còn lại"/>
    </sheetNames>
    <sheetDataSet>
      <sheetData sheetId="0">
        <row r="57">
          <cell r="C57">
            <v>5440000</v>
          </cell>
        </row>
      </sheetData>
      <sheetData sheetId="1">
        <row r="57">
          <cell r="C57">
            <v>4430000</v>
          </cell>
        </row>
      </sheetData>
      <sheetData sheetId="2">
        <row r="57">
          <cell r="C57">
            <v>3770000</v>
          </cell>
        </row>
      </sheetData>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ên Ninh "/>
      <sheetName val="11m ko vỉa hè"/>
      <sheetName val="16m có vỉa hè"/>
      <sheetName val="15m có vỉa hè"/>
      <sheetName val="Đường Quy hoạch còn lại"/>
    </sheetNames>
    <sheetDataSet>
      <sheetData sheetId="0">
        <row r="57">
          <cell r="C57">
            <v>24930000</v>
          </cell>
        </row>
      </sheetData>
      <sheetData sheetId="1">
        <row r="57">
          <cell r="C57">
            <v>10240000</v>
          </cell>
        </row>
      </sheetData>
      <sheetData sheetId="2">
        <row r="57">
          <cell r="C57">
            <v>9480000</v>
          </cell>
        </row>
      </sheetData>
      <sheetData sheetId="3">
        <row r="57">
          <cell r="C57">
            <v>9100000</v>
          </cell>
        </row>
      </sheetData>
      <sheetData sheetId="4">
        <row r="57">
          <cell r="C57">
            <v>7240000</v>
          </cell>
        </row>
      </sheetData>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ường 13m"/>
      <sheetName val="Đường 11m"/>
      <sheetName val="Đường 7m"/>
    </sheetNames>
    <sheetDataSet>
      <sheetData sheetId="0">
        <row r="57">
          <cell r="C57">
            <v>6890000</v>
          </cell>
        </row>
      </sheetData>
      <sheetData sheetId="1">
        <row r="57">
          <cell r="C57">
            <v>6140000</v>
          </cell>
        </row>
      </sheetData>
      <sheetData sheetId="2">
        <row r="57">
          <cell r="C57">
            <v>5210000</v>
          </cell>
        </row>
      </sheetData>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Nguyễn Thiện Thuật (D)"/>
      <sheetName val="3. Bế Văn Đàn"/>
    </sheetNames>
    <sheetDataSet>
      <sheetData sheetId="0">
        <row r="57">
          <cell r="C57">
            <v>14260000</v>
          </cell>
        </row>
      </sheetData>
      <sheetData sheetId="1">
        <row r="57">
          <cell r="C57">
            <v>11050000</v>
          </cell>
        </row>
      </sheetData>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Ngô Đức Kế"/>
      <sheetName val="2. Đào Duy Anh (D)"/>
      <sheetName val="3. Phạm Sư Mạnh"/>
    </sheetNames>
    <sheetDataSet>
      <sheetData sheetId="0">
        <row r="57">
          <cell r="C57">
            <v>10880000</v>
          </cell>
        </row>
      </sheetData>
      <sheetData sheetId="1">
        <row r="57">
          <cell r="C57">
            <v>11670000</v>
          </cell>
        </row>
      </sheetData>
      <sheetData sheetId="2">
        <row r="57">
          <cell r="C57">
            <v>9930000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1 - 1"/>
      <sheetName val="Khu phố 1 - 2"/>
      <sheetName val="Khu phố 1 - 3"/>
      <sheetName val="Khu phố 7 - 1"/>
      <sheetName val="Khu phố 7 - 2"/>
      <sheetName val="Khu phố 7 - 3"/>
    </sheetNames>
    <sheetDataSet>
      <sheetData sheetId="0">
        <row r="56">
          <cell r="C56">
            <v>3110000</v>
          </cell>
        </row>
      </sheetData>
      <sheetData sheetId="1">
        <row r="56">
          <cell r="C56">
            <v>2750000</v>
          </cell>
        </row>
      </sheetData>
      <sheetData sheetId="2">
        <row r="56">
          <cell r="C56">
            <v>2460000</v>
          </cell>
        </row>
      </sheetData>
      <sheetData sheetId="3">
        <row r="56">
          <cell r="C56">
            <v>2460000</v>
          </cell>
        </row>
      </sheetData>
      <sheetData sheetId="4">
        <row r="56">
          <cell r="C56">
            <v>2250000</v>
          </cell>
        </row>
      </sheetData>
      <sheetData sheetId="5">
        <row r="56">
          <cell r="C56">
            <v>2050000</v>
          </cell>
        </row>
      </sheetData>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hạm Ngọc Thạch "/>
      <sheetName val="2. Đặng Văn Ngữ "/>
      <sheetName val="4. Lê Đình Thám"/>
    </sheetNames>
    <sheetDataSet>
      <sheetData sheetId="0">
        <row r="57">
          <cell r="C57">
            <v>19720000</v>
          </cell>
        </row>
      </sheetData>
      <sheetData sheetId="1">
        <row r="56">
          <cell r="C56">
            <v>14810000</v>
          </cell>
        </row>
      </sheetData>
      <sheetData sheetId="2">
        <row r="56">
          <cell r="C56">
            <v>11660000</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ần Nhân Tông"/>
      <sheetName val="2. Hoàng Diệu"/>
      <sheetName val="3. Cao Bá  Quát"/>
      <sheetName val="4. Đường quy hoạch còn lại"/>
      <sheetName val="6. Chế Lan Viên"/>
      <sheetName val="10. Nguyễn Trực"/>
      <sheetName val="15. Đỗ Nhuận"/>
      <sheetName val="30. Nguyễn Tuân"/>
    </sheetNames>
    <sheetDataSet>
      <sheetData sheetId="0">
        <row r="56">
          <cell r="C56">
            <v>49000000</v>
          </cell>
        </row>
      </sheetData>
      <sheetData sheetId="1">
        <row r="56">
          <cell r="C56">
            <v>36930000</v>
          </cell>
        </row>
      </sheetData>
      <sheetData sheetId="2">
        <row r="56">
          <cell r="C56">
            <v>32040000</v>
          </cell>
        </row>
      </sheetData>
      <sheetData sheetId="3">
        <row r="56">
          <cell r="C56">
            <v>21170000</v>
          </cell>
        </row>
      </sheetData>
      <sheetData sheetId="4">
        <row r="56">
          <cell r="C56">
            <v>29750000</v>
          </cell>
        </row>
      </sheetData>
      <sheetData sheetId="5">
        <row r="56">
          <cell r="C56">
            <v>26810000</v>
          </cell>
        </row>
      </sheetData>
      <sheetData sheetId="6">
        <row r="56">
          <cell r="C56">
            <v>28050000</v>
          </cell>
        </row>
      </sheetData>
      <sheetData sheetId="7">
        <row r="56">
          <cell r="C56">
            <v>28460000</v>
          </cell>
        </row>
      </sheetData>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N2"/>
      <sheetName val="2. Các đường Quy hoạch còn lại"/>
      <sheetName val="3. Nguyễn Tri Phương"/>
    </sheetNames>
    <sheetDataSet>
      <sheetData sheetId="0">
        <row r="56">
          <cell r="C56">
            <v>21910000</v>
          </cell>
        </row>
      </sheetData>
      <sheetData sheetId="1">
        <row r="56">
          <cell r="C56">
            <v>18690000</v>
          </cell>
        </row>
      </sheetData>
      <sheetData sheetId="2">
        <row r="56">
          <cell r="C56">
            <v>32090000</v>
          </cell>
        </row>
      </sheetData>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ư Nghiêu"/>
      <sheetName val="Đường 6m"/>
      <sheetName val="QH Còn lại"/>
    </sheetNames>
    <sheetDataSet>
      <sheetData sheetId="0">
        <row r="56">
          <cell r="C56">
            <v>23390000</v>
          </cell>
        </row>
      </sheetData>
      <sheetData sheetId="1">
        <row r="56">
          <cell r="C56">
            <v>20980000</v>
          </cell>
        </row>
      </sheetData>
      <sheetData sheetId="2">
        <row r="56">
          <cell r="C56">
            <v>16910000</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Nguyễn Duy Trinh"/>
      <sheetName val="9. Hồ Đắc Di"/>
      <sheetName val="10. Đường rộng 27m"/>
      <sheetName val="13. Trường Chinh "/>
    </sheetNames>
    <sheetDataSet>
      <sheetData sheetId="0">
        <row r="56">
          <cell r="C56">
            <v>11660000</v>
          </cell>
        </row>
      </sheetData>
      <sheetData sheetId="1">
        <row r="56">
          <cell r="C56">
            <v>14810000</v>
          </cell>
        </row>
      </sheetData>
      <sheetData sheetId="2">
        <row r="56">
          <cell r="C56">
            <v>19720000</v>
          </cell>
        </row>
      </sheetData>
      <sheetData sheetId="3">
        <row r="57">
          <cell r="C57">
            <v>28360000</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ĐC Cầu Ninh Chữ"/>
      <sheetName val="Gò ông táo - 1"/>
      <sheetName val="Gò ông táo - 2"/>
      <sheetName val="Gò ông táo - 3"/>
      <sheetName val="KQH 8 sào - 1"/>
      <sheetName val="KQH 8 sào - 2"/>
      <sheetName val="KQH A7 - 1"/>
      <sheetName val="KQH A7 - 2"/>
      <sheetName val="KQH A8 - 1"/>
      <sheetName val="KQH A8 - 2"/>
      <sheetName val="KDC Ba Đồn"/>
      <sheetName val="Khu QH C2"/>
    </sheetNames>
    <sheetDataSet>
      <sheetData sheetId="0">
        <row r="56">
          <cell r="C56">
            <v>15720000</v>
          </cell>
        </row>
      </sheetData>
      <sheetData sheetId="1">
        <row r="57">
          <cell r="C57">
            <v>11700000</v>
          </cell>
        </row>
      </sheetData>
      <sheetData sheetId="2">
        <row r="57">
          <cell r="C57">
            <v>10190000</v>
          </cell>
        </row>
      </sheetData>
      <sheetData sheetId="3">
        <row r="57">
          <cell r="C57">
            <v>9060000</v>
          </cell>
        </row>
      </sheetData>
      <sheetData sheetId="4">
        <row r="57">
          <cell r="C57">
            <v>18210000</v>
          </cell>
        </row>
      </sheetData>
      <sheetData sheetId="5">
        <row r="57">
          <cell r="C57">
            <v>12230000</v>
          </cell>
        </row>
      </sheetData>
      <sheetData sheetId="6">
        <row r="57">
          <cell r="C57">
            <v>8360000</v>
          </cell>
        </row>
      </sheetData>
      <sheetData sheetId="7">
        <row r="57">
          <cell r="C57">
            <v>5570000</v>
          </cell>
        </row>
      </sheetData>
      <sheetData sheetId="8">
        <row r="57">
          <cell r="C57">
            <v>10400000</v>
          </cell>
        </row>
      </sheetData>
      <sheetData sheetId="9">
        <row r="57">
          <cell r="C57">
            <v>8360000</v>
          </cell>
        </row>
      </sheetData>
      <sheetData sheetId="10">
        <row r="57">
          <cell r="C57">
            <v>14930000</v>
          </cell>
        </row>
      </sheetData>
      <sheetData sheetId="11">
        <row r="57">
          <cell r="C57">
            <v>5570000</v>
          </cell>
        </row>
      </sheetData>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ĐC Cao tốc Bắc – Nam 9m"/>
      <sheetName val="TĐC Cao tốc Bắc – Nam 5,5m"/>
      <sheetName val="Đường nhánh vào cao tốc Bắc Nam"/>
    </sheetNames>
    <sheetDataSet>
      <sheetData sheetId="0">
        <row r="57">
          <cell r="C57">
            <v>1290000</v>
          </cell>
        </row>
      </sheetData>
      <sheetData sheetId="1">
        <row r="57">
          <cell r="C57">
            <v>1070000</v>
          </cell>
        </row>
      </sheetData>
      <sheetData sheetId="2">
        <row r="57">
          <cell r="C57">
            <v>1080000</v>
          </cell>
        </row>
      </sheetData>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giãn dân Lương Tri"/>
    </sheetNames>
    <sheetDataSet>
      <sheetData sheetId="0">
        <row r="57">
          <cell r="C57">
            <v>200000</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DC Đắc Nhơn 2"/>
    </sheetNames>
    <sheetDataSet>
      <sheetData sheetId="0">
        <row r="57">
          <cell r="C57">
            <v>1980000</v>
          </cell>
        </row>
      </sheetData>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hạm Ngũ Lão "/>
      <sheetName val="2. N2 -1"/>
      <sheetName val="3. N2"/>
      <sheetName val="3. N3"/>
    </sheetNames>
    <sheetDataSet>
      <sheetData sheetId="0">
        <row r="56">
          <cell r="C56">
            <v>11040000</v>
          </cell>
        </row>
      </sheetData>
      <sheetData sheetId="1">
        <row r="56">
          <cell r="C56">
            <v>12320000</v>
          </cell>
        </row>
      </sheetData>
      <sheetData sheetId="2">
        <row r="56">
          <cell r="C56">
            <v>9850000</v>
          </cell>
        </row>
      </sheetData>
      <sheetData sheetId="3">
        <row r="56">
          <cell r="C56">
            <v>9470000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ôn Xóm Lở - VT1"/>
      <sheetName val="Thôn Xóm Lở - VT2"/>
      <sheetName val="Thôn Xóm Lở - VT3"/>
    </sheetNames>
    <sheetDataSet>
      <sheetData sheetId="0">
        <row r="56">
          <cell r="C56">
            <v>2500000</v>
          </cell>
        </row>
      </sheetData>
      <sheetData sheetId="1">
        <row r="56">
          <cell r="C56">
            <v>2000000</v>
          </cell>
        </row>
      </sheetData>
      <sheetData sheetId="2">
        <row r="56">
          <cell r="C56">
            <v>1820000</v>
          </cell>
        </row>
      </sheetData>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Trần Tử Bình"/>
      <sheetName val="3. Trương Hanh"/>
      <sheetName val="4. Trương Minh Giảng"/>
    </sheetNames>
    <sheetDataSet>
      <sheetData sheetId="0">
        <row r="56">
          <cell r="C56">
            <v>5630000</v>
          </cell>
        </row>
      </sheetData>
      <sheetData sheetId="1">
        <row r="56">
          <cell r="C56">
            <v>5330000</v>
          </cell>
        </row>
      </sheetData>
      <sheetData sheetId="2">
        <row r="56">
          <cell r="C56">
            <v>4860000</v>
          </cell>
        </row>
      </sheetData>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ôn Đức Thắng"/>
      <sheetName val="2. Trương Văn Ly "/>
      <sheetName val="4. Nguyễn Giản Thanh"/>
      <sheetName val="5. Phạm Đình Hổ "/>
      <sheetName val="9. Nguyễn Phan Vinh"/>
      <sheetName val="13. Vũ Duệ"/>
    </sheetNames>
    <sheetDataSet>
      <sheetData sheetId="0">
        <row r="56">
          <cell r="C56">
            <v>32460000</v>
          </cell>
        </row>
      </sheetData>
      <sheetData sheetId="1">
        <row r="57">
          <cell r="C57">
            <v>22720000</v>
          </cell>
        </row>
      </sheetData>
      <sheetData sheetId="2">
        <row r="56">
          <cell r="C56">
            <v>20980000</v>
          </cell>
        </row>
      </sheetData>
      <sheetData sheetId="3">
        <row r="56">
          <cell r="C56">
            <v>18790000</v>
          </cell>
        </row>
      </sheetData>
      <sheetData sheetId="4">
        <row r="56">
          <cell r="C56">
            <v>13710000</v>
          </cell>
        </row>
      </sheetData>
      <sheetData sheetId="5">
        <row r="56">
          <cell r="C56">
            <v>10870000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m"/>
      <sheetName val="12m"/>
      <sheetName val="13,5m"/>
    </sheetNames>
    <sheetDataSet>
      <sheetData sheetId="0">
        <row r="56">
          <cell r="C56">
            <v>13170000</v>
          </cell>
        </row>
      </sheetData>
      <sheetData sheetId="1">
        <row r="57">
          <cell r="C57">
            <v>14080000</v>
          </cell>
        </row>
      </sheetData>
      <sheetData sheetId="2">
        <row r="57">
          <cell r="C57">
            <v>15670000</v>
          </cell>
        </row>
      </sheetData>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950"/>
      <sheetName val="6.570"/>
      <sheetName val="6.130"/>
      <sheetName val="5.840"/>
    </sheetNames>
    <sheetDataSet>
      <sheetData sheetId="0">
        <row r="57">
          <cell r="C57">
            <v>7270000</v>
          </cell>
        </row>
      </sheetData>
      <sheetData sheetId="1">
        <row r="57">
          <cell r="C57">
            <v>6890000</v>
          </cell>
        </row>
      </sheetData>
      <sheetData sheetId="2">
        <row r="57">
          <cell r="C57">
            <v>6480000</v>
          </cell>
        </row>
      </sheetData>
      <sheetData sheetId="3">
        <row r="57">
          <cell r="C57">
            <v>6140000</v>
          </cell>
        </row>
      </sheetData>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hích Quảng Đức"/>
      <sheetName val="3. Trần Văn Dư"/>
      <sheetName val="4. Nguyễn Công Bình"/>
      <sheetName val="8. Vũ Kiệt"/>
    </sheetNames>
    <sheetDataSet>
      <sheetData sheetId="0">
        <row r="56">
          <cell r="C56">
            <v>23650000</v>
          </cell>
        </row>
      </sheetData>
      <sheetData sheetId="1">
        <row r="56">
          <cell r="C56">
            <v>21830000</v>
          </cell>
        </row>
      </sheetData>
      <sheetData sheetId="2">
        <row r="56">
          <cell r="C56">
            <v>19320000</v>
          </cell>
        </row>
      </sheetData>
      <sheetData sheetId="3">
        <row r="56">
          <cell r="C56">
            <v>17910000</v>
          </cell>
        </row>
      </sheetData>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H 22m"/>
      <sheetName val="8. Vũ Kiệt"/>
    </sheetNames>
    <sheetDataSet>
      <sheetData sheetId="0">
        <row r="56">
          <cell r="C56">
            <v>23650000</v>
          </cell>
        </row>
      </sheetData>
      <sheetData sheetId="1">
        <row r="56">
          <cell r="C56">
            <v>17800000</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H 6m"/>
    </sheetNames>
    <sheetDataSet>
      <sheetData sheetId="0">
        <row r="57">
          <cell r="C57">
            <v>5330000</v>
          </cell>
        </row>
      </sheetData>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ương Minh Giảng"/>
      <sheetName val="Trương Hanh"/>
    </sheetNames>
    <sheetDataSet>
      <sheetData sheetId="0">
        <row r="57">
          <cell r="C57">
            <v>4860000</v>
          </cell>
        </row>
      </sheetData>
      <sheetData sheetId="1">
        <row r="57">
          <cell r="C57">
            <v>5330000</v>
          </cell>
        </row>
      </sheetData>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ỗ Lý Khiên"/>
      <sheetName val="Lưu Nhân CHú"/>
      <sheetName val="Đỗ Khắc Chung"/>
      <sheetName val="Nguyễn Phong Sắc"/>
    </sheetNames>
    <sheetDataSet>
      <sheetData sheetId="0">
        <row r="57">
          <cell r="C57">
            <v>10870000</v>
          </cell>
        </row>
      </sheetData>
      <sheetData sheetId="1">
        <row r="57">
          <cell r="C57">
            <v>9880000</v>
          </cell>
        </row>
      </sheetData>
      <sheetData sheetId="2">
        <row r="57">
          <cell r="C57">
            <v>9440000</v>
          </cell>
        </row>
      </sheetData>
      <sheetData sheetId="3">
        <row r="57">
          <cell r="C57">
            <v>9040000</v>
          </cell>
        </row>
      </sheetData>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ường 7m"/>
    </sheetNames>
    <sheetDataSet>
      <sheetData sheetId="0">
        <row r="57">
          <cell r="C57">
            <v>2630000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ỉnh lộ 703"/>
      <sheetName val="Khu dân cư Cà ĐÚ"/>
    </sheetNames>
    <sheetDataSet>
      <sheetData sheetId="0">
        <row r="57">
          <cell r="C57">
            <v>8180000</v>
          </cell>
        </row>
      </sheetData>
      <sheetData sheetId="1">
        <row r="57">
          <cell r="C57">
            <v>4050000</v>
          </cell>
        </row>
      </sheetData>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yến TT1"/>
      <sheetName val="Tuyến TT2"/>
    </sheetNames>
    <sheetDataSet>
      <sheetData sheetId="0">
        <row r="57">
          <cell r="C57">
            <v>3710000</v>
          </cell>
        </row>
      </sheetData>
      <sheetData sheetId="1">
        <row r="57">
          <cell r="C57">
            <v>12670000</v>
          </cell>
        </row>
      </sheetData>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ân Hội 11m"/>
      <sheetName val="Tân Hội 7m"/>
      <sheetName val="Tân Hội 5,5m"/>
    </sheetNames>
    <sheetDataSet>
      <sheetData sheetId="0">
        <row r="57">
          <cell r="C57">
            <v>3210000</v>
          </cell>
        </row>
      </sheetData>
      <sheetData sheetId="1">
        <row r="57">
          <cell r="C57">
            <v>2800000</v>
          </cell>
        </row>
      </sheetData>
      <sheetData sheetId="2">
        <row r="57">
          <cell r="C57">
            <v>2580000</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yến kênh G2"/>
      <sheetName val="Đường Đèo Cậu - An Hòa"/>
    </sheetNames>
    <sheetDataSet>
      <sheetData sheetId="0">
        <row r="57">
          <cell r="C57">
            <v>4200000</v>
          </cell>
        </row>
      </sheetData>
      <sheetData sheetId="1">
        <row r="56">
          <cell r="C56">
            <v>710000</v>
          </cell>
        </row>
      </sheetData>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ân bóng Mỹ Nghĩa - 12m"/>
      <sheetName val="Sân bóng Mỹ Nghĩa - 7m"/>
      <sheetName val="Sân bóng Mỹ Nghĩa - 4m"/>
    </sheetNames>
    <sheetDataSet>
      <sheetData sheetId="0">
        <row r="57">
          <cell r="C57">
            <v>9050000</v>
          </cell>
        </row>
      </sheetData>
      <sheetData sheetId="1">
        <row r="57">
          <cell r="C57">
            <v>4820000</v>
          </cell>
        </row>
      </sheetData>
      <sheetData sheetId="2">
        <row r="57">
          <cell r="C57">
            <v>3700000</v>
          </cell>
        </row>
      </sheetData>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ường bờ kè"/>
    </sheetNames>
    <sheetDataSet>
      <sheetData sheetId="0">
        <row r="57">
          <cell r="C57">
            <v>5600000</v>
          </cell>
        </row>
      </sheetData>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yến TT3"/>
      <sheetName val="Tuyến TT4"/>
    </sheetNames>
    <sheetDataSet>
      <sheetData sheetId="0">
        <row r="57">
          <cell r="C57">
            <v>12670000</v>
          </cell>
        </row>
      </sheetData>
      <sheetData sheetId="1">
        <row r="57">
          <cell r="C57">
            <v>8920000</v>
          </cell>
        </row>
      </sheetData>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Bờ Sông Dinh 20m"/>
      <sheetName val="Bờ Sông Dinh 18m"/>
      <sheetName val="Bờ Sông Dinh 15m"/>
    </sheetNames>
    <sheetDataSet>
      <sheetData sheetId="0" refreshError="1"/>
      <sheetData sheetId="1">
        <row r="57">
          <cell r="C57">
            <v>18100000</v>
          </cell>
        </row>
      </sheetData>
      <sheetData sheetId="2">
        <row r="57">
          <cell r="C57">
            <v>15840000</v>
          </cell>
        </row>
      </sheetData>
      <sheetData sheetId="3">
        <row r="57">
          <cell r="C57">
            <v>14080000</v>
          </cell>
        </row>
      </sheetData>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Đường 31m"/>
      <sheetName val="Đường 20,5m"/>
      <sheetName val="Đường 16m"/>
      <sheetName val="Đường 14m"/>
      <sheetName val="Đường 13m"/>
      <sheetName val="Đường 11m"/>
      <sheetName val="Đường 7m"/>
      <sheetName val="Đường 6m"/>
    </sheetNames>
    <sheetDataSet>
      <sheetData sheetId="0" refreshError="1"/>
      <sheetData sheetId="1">
        <row r="57">
          <cell r="C57">
            <v>19130000</v>
          </cell>
        </row>
      </sheetData>
      <sheetData sheetId="2">
        <row r="57">
          <cell r="C57">
            <v>16640000</v>
          </cell>
        </row>
      </sheetData>
      <sheetData sheetId="3">
        <row r="57">
          <cell r="C57">
            <v>13830000</v>
          </cell>
        </row>
      </sheetData>
      <sheetData sheetId="4">
        <row r="57">
          <cell r="C57">
            <v>12310000</v>
          </cell>
        </row>
      </sheetData>
      <sheetData sheetId="5">
        <row r="57">
          <cell r="C57">
            <v>11660000</v>
          </cell>
        </row>
      </sheetData>
      <sheetData sheetId="6">
        <row r="57">
          <cell r="C57">
            <v>11080000</v>
          </cell>
        </row>
      </sheetData>
      <sheetData sheetId="7">
        <row r="57">
          <cell r="C57">
            <v>6310000</v>
          </cell>
        </row>
      </sheetData>
      <sheetData sheetId="8">
        <row r="57">
          <cell r="C57">
            <v>5970000</v>
          </cell>
        </row>
      </sheetData>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 Rang Center"/>
    </sheetNames>
    <sheetDataSet>
      <sheetData sheetId="0">
        <row r="57">
          <cell r="C57">
            <v>24750000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yến Quốc lộ 1A - 8 triệu"/>
      <sheetName val="Tuyến Quốc lộ 1A - 7 triệu"/>
      <sheetName val="Tuyến Quốc lộ 1A - 6 triệu"/>
      <sheetName val="Tuyến Quốc lộ 1A - 3 triệu"/>
      <sheetName val="Trường Sa  - 9 triệu"/>
      <sheetName val="Trường Sa  - 8.5 triệu"/>
      <sheetName val="Trường Sa  - 5 triệu"/>
      <sheetName val="Trường Sa  - 8.6 triệu"/>
      <sheetName val="Hoàng Sa  -10 triệu"/>
      <sheetName val="Hoàng Sa  -7 triệu"/>
      <sheetName val="Tỉnh lộ 704 - 14 triệu"/>
      <sheetName val="Tỉnh lộ 704 - 6 triệu"/>
      <sheetName val="Tỉnh lộ 704 - 7 triệu"/>
      <sheetName val="Tỉnh lộ 704 kéo dài - 11 triệu"/>
      <sheetName val="Tỉnh lộ 704 kéo dài - 6 tr"/>
      <sheetName val="Tỉnh lộ 704 kéo dài - 5 tr "/>
      <sheetName val="Tỉnh lộ 704 kéo dài - 4 tr "/>
      <sheetName val="Yên Ninh - 35 triệu"/>
      <sheetName val="Yên Ninh - 24 triệu "/>
      <sheetName val="Trường Chinh - 20 triệu"/>
      <sheetName val="Trường Chinh - 24 triệu"/>
      <sheetName val="Trường Chinh - 3 triệu"/>
      <sheetName val="Đầm Nại"/>
      <sheetName val="Sư Vạn Hạnh"/>
      <sheetName val="Cây Da"/>
      <sheetName val="Ngô Sỹ Liên - 8 triệu"/>
      <sheetName val="Ngô Sỹ Liên - 12 triệu "/>
      <sheetName val="Trần Anh Tông"/>
      <sheetName val="An Dương Vương - 24 triệu"/>
      <sheetName val="An Dương Vương - 21.1"/>
      <sheetName val="Mai Thúc Loan"/>
      <sheetName val="Lê Văn Linh - 9tr"/>
      <sheetName val="Lê Văn Linh - 4tr"/>
      <sheetName val="Trương Vĩnh Ký - 12tr"/>
      <sheetName val="Trương Vĩnh Ký - 4tr"/>
      <sheetName val="Trương Hán Siêu - 18 triệu"/>
      <sheetName val="Trương Hán Siêu - 22tr"/>
      <sheetName val="Nguyễn Trác"/>
      <sheetName val="Các tuyến đường khác -14 triệu"/>
      <sheetName val="Các tuyến đường khác-18 triệ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7">
          <cell r="C57">
            <v>15570000</v>
          </cell>
        </row>
      </sheetData>
      <sheetData sheetId="11">
        <row r="57">
          <cell r="C57">
            <v>7360000</v>
          </cell>
        </row>
      </sheetData>
      <sheetData sheetId="12">
        <row r="57">
          <cell r="C57">
            <v>7520000</v>
          </cell>
        </row>
      </sheetData>
      <sheetData sheetId="13" refreshError="1"/>
      <sheetData sheetId="14" refreshError="1"/>
      <sheetData sheetId="15" refreshError="1"/>
      <sheetData sheetId="16" refreshError="1"/>
      <sheetData sheetId="17">
        <row r="57">
          <cell r="C57">
            <v>37350000</v>
          </cell>
        </row>
      </sheetData>
      <sheetData sheetId="18">
        <row r="57">
          <cell r="C57">
            <v>26100000</v>
          </cell>
        </row>
      </sheetData>
      <sheetData sheetId="19">
        <row r="57">
          <cell r="C57">
            <v>21180000</v>
          </cell>
        </row>
      </sheetData>
      <sheetData sheetId="20">
        <row r="57">
          <cell r="C57">
            <v>26100000</v>
          </cell>
        </row>
      </sheetData>
      <sheetData sheetId="21">
        <row r="57">
          <cell r="C57">
            <v>4130000</v>
          </cell>
        </row>
      </sheetData>
      <sheetData sheetId="22">
        <row r="57">
          <cell r="C57">
            <v>17190000</v>
          </cell>
        </row>
      </sheetData>
      <sheetData sheetId="23">
        <row r="57">
          <cell r="C57">
            <v>17190000</v>
          </cell>
        </row>
      </sheetData>
      <sheetData sheetId="24">
        <row r="57">
          <cell r="C57">
            <v>15590000</v>
          </cell>
        </row>
      </sheetData>
      <sheetData sheetId="25">
        <row r="57">
          <cell r="C57">
            <v>8460000</v>
          </cell>
        </row>
      </sheetData>
      <sheetData sheetId="26">
        <row r="57">
          <cell r="C57">
            <v>12740000</v>
          </cell>
        </row>
      </sheetData>
      <sheetData sheetId="27">
        <row r="57">
          <cell r="C57">
            <v>27310000</v>
          </cell>
        </row>
      </sheetData>
      <sheetData sheetId="28">
        <row r="57">
          <cell r="C57">
            <v>25220000</v>
          </cell>
        </row>
      </sheetData>
      <sheetData sheetId="29">
        <row r="57">
          <cell r="C57">
            <v>22120000</v>
          </cell>
        </row>
      </sheetData>
      <sheetData sheetId="30">
        <row r="57">
          <cell r="C57">
            <v>7590000</v>
          </cell>
        </row>
      </sheetData>
      <sheetData sheetId="31">
        <row r="57">
          <cell r="C57">
            <v>10400000</v>
          </cell>
        </row>
      </sheetData>
      <sheetData sheetId="32">
        <row r="57">
          <cell r="C57">
            <v>4470000</v>
          </cell>
        </row>
      </sheetData>
      <sheetData sheetId="33">
        <row r="57">
          <cell r="C57">
            <v>12740000</v>
          </cell>
        </row>
      </sheetData>
      <sheetData sheetId="34">
        <row r="57">
          <cell r="C57">
            <v>4490000</v>
          </cell>
        </row>
      </sheetData>
      <sheetData sheetId="35">
        <row r="57">
          <cell r="C57">
            <v>19130000</v>
          </cell>
        </row>
      </sheetData>
      <sheetData sheetId="36">
        <row r="57">
          <cell r="C57">
            <v>23530000</v>
          </cell>
        </row>
      </sheetData>
      <sheetData sheetId="37">
        <row r="57">
          <cell r="C57">
            <v>6330000</v>
          </cell>
        </row>
      </sheetData>
      <sheetData sheetId="38">
        <row r="57">
          <cell r="C57">
            <v>15730000</v>
          </cell>
        </row>
      </sheetData>
      <sheetData sheetId="39">
        <row r="57">
          <cell r="C57">
            <v>19080000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s>
    <sheetDataSet>
      <sheetData sheetId="0">
        <row r="57">
          <cell r="C57">
            <v>3630000</v>
          </cell>
        </row>
      </sheetData>
      <sheetData sheetId="1">
        <row r="57">
          <cell r="C57">
            <v>2390000</v>
          </cell>
        </row>
      </sheetData>
      <sheetData sheetId="2">
        <row r="57">
          <cell r="C57">
            <v>2150000</v>
          </cell>
        </row>
      </sheetData>
      <sheetData sheetId="3">
        <row r="57">
          <cell r="C57">
            <v>1820000</v>
          </cell>
        </row>
      </sheetData>
      <sheetData sheetId="4">
        <row r="57">
          <cell r="C57">
            <v>1960000</v>
          </cell>
        </row>
      </sheetData>
      <sheetData sheetId="5">
        <row r="57">
          <cell r="C57">
            <v>1660000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ống Nhất 1"/>
      <sheetName val="Thống Nhất 2"/>
      <sheetName val="Thống Nhất 3"/>
      <sheetName val="Thống Nhất 4 "/>
      <sheetName val="Thống Nhất 5"/>
      <sheetName val="Thống Nhất 6"/>
      <sheetName val="Thống Nhất 7"/>
      <sheetName val="Thống Nhất 8"/>
      <sheetName val="Thống Nhất 9"/>
      <sheetName val="Thống Nhất 10"/>
      <sheetName val="Thống Nhất 11"/>
      <sheetName val="Thống Nhất 12"/>
    </sheetNames>
    <sheetDataSet>
      <sheetData sheetId="0">
        <row r="56">
          <cell r="C56">
            <v>18410000</v>
          </cell>
        </row>
      </sheetData>
      <sheetData sheetId="1">
        <row r="56">
          <cell r="C56">
            <v>22380000</v>
          </cell>
        </row>
      </sheetData>
      <sheetData sheetId="2">
        <row r="56">
          <cell r="C56">
            <v>29530000</v>
          </cell>
        </row>
      </sheetData>
      <sheetData sheetId="3">
        <row r="56">
          <cell r="C56">
            <v>37470000</v>
          </cell>
        </row>
      </sheetData>
      <sheetData sheetId="4">
        <row r="56">
          <cell r="C56">
            <v>33570000</v>
          </cell>
        </row>
      </sheetData>
      <sheetData sheetId="5">
        <row r="56">
          <cell r="C56">
            <v>48430000</v>
          </cell>
        </row>
      </sheetData>
      <sheetData sheetId="6">
        <row r="56">
          <cell r="C56">
            <v>43710000</v>
          </cell>
        </row>
      </sheetData>
      <sheetData sheetId="7">
        <row r="56">
          <cell r="C56">
            <v>11870000</v>
          </cell>
        </row>
      </sheetData>
      <sheetData sheetId="8">
        <row r="56">
          <cell r="C56">
            <v>6490000</v>
          </cell>
        </row>
      </sheetData>
      <sheetData sheetId="9">
        <row r="56">
          <cell r="C56">
            <v>24850000</v>
          </cell>
        </row>
      </sheetData>
      <sheetData sheetId="10">
        <row r="56">
          <cell r="C56">
            <v>20320000</v>
          </cell>
        </row>
      </sheetData>
      <sheetData sheetId="11">
        <row r="56">
          <cell r="C56">
            <v>20320000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Tháng 4 -1"/>
      <sheetName val="16 Tháng 4 -2"/>
      <sheetName val="16 Tháng 4 -3"/>
      <sheetName val="16 Tháng 4 -4"/>
    </sheetNames>
    <sheetDataSet>
      <sheetData sheetId="0">
        <row r="56">
          <cell r="C56">
            <v>45880000</v>
          </cell>
        </row>
      </sheetData>
      <sheetData sheetId="1">
        <row r="57">
          <cell r="C57">
            <v>37160000</v>
          </cell>
        </row>
      </sheetData>
      <sheetData sheetId="2">
        <row r="56">
          <cell r="C56">
            <v>32700000</v>
          </cell>
        </row>
      </sheetData>
      <sheetData sheetId="3">
        <row r="56">
          <cell r="C56">
            <v>39730000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Du - 1"/>
      <sheetName val="Nguyễn Du -2"/>
      <sheetName val="Nguyễn Du -3"/>
    </sheetNames>
    <sheetDataSet>
      <sheetData sheetId="0">
        <row r="56">
          <cell r="C56">
            <v>12770000</v>
          </cell>
        </row>
      </sheetData>
      <sheetData sheetId="1">
        <row r="56">
          <cell r="C56">
            <v>10780000</v>
          </cell>
        </row>
      </sheetData>
      <sheetData sheetId="2">
        <row r="56">
          <cell r="C56">
            <v>9080000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1 -Thôn Lương Cang"/>
      <sheetName val="VT2 -Thôn Lương Cang "/>
      <sheetName val="VT3 -Thôn Lương Cang"/>
      <sheetName val="VT4 -Thôn Lương Cang"/>
    </sheetNames>
    <sheetDataSet>
      <sheetData sheetId="0">
        <row r="57">
          <cell r="C57">
            <v>890000</v>
          </cell>
        </row>
      </sheetData>
      <sheetData sheetId="1">
        <row r="57">
          <cell r="C57">
            <v>790000</v>
          </cell>
        </row>
      </sheetData>
      <sheetData sheetId="2">
        <row r="57">
          <cell r="C57">
            <v>640000</v>
          </cell>
        </row>
      </sheetData>
      <sheetData sheetId="3">
        <row r="57">
          <cell r="C57">
            <v>540000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ô Gia Tự - 1"/>
      <sheetName val="Ngô Gia Tự - 2"/>
      <sheetName val="Ngô Gia Tự - 3"/>
      <sheetName val="Ngô Gia Tự - 4"/>
    </sheetNames>
    <sheetDataSet>
      <sheetData sheetId="0">
        <row r="57">
          <cell r="C57">
            <v>25590000</v>
          </cell>
        </row>
      </sheetData>
      <sheetData sheetId="1">
        <row r="56">
          <cell r="C56">
            <v>36270000</v>
          </cell>
        </row>
      </sheetData>
      <sheetData sheetId="2">
        <row r="56">
          <cell r="C56">
            <v>36270000</v>
          </cell>
        </row>
      </sheetData>
      <sheetData sheetId="3">
        <row r="57">
          <cell r="C57">
            <v>31400000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 Đăng Lưu  - 1"/>
      <sheetName val="Phan Đăng Lưu  - 2"/>
      <sheetName val="Phan Đăng Lưu  - 3"/>
      <sheetName val="Phan Đăng Lưu  - 1 (2)"/>
    </sheetNames>
    <sheetDataSet>
      <sheetData sheetId="0">
        <row r="56">
          <cell r="C56">
            <v>17720000</v>
          </cell>
        </row>
      </sheetData>
      <sheetData sheetId="1">
        <row r="56">
          <cell r="C56">
            <v>12220000</v>
          </cell>
        </row>
      </sheetData>
      <sheetData sheetId="2">
        <row r="56">
          <cell r="C56">
            <v>7790000</v>
          </cell>
        </row>
      </sheetData>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ô Quyền - 1"/>
      <sheetName val="Ngô Quyền - 2"/>
    </sheetNames>
    <sheetDataSet>
      <sheetData sheetId="0">
        <row r="56">
          <cell r="C56">
            <v>16000000</v>
          </cell>
        </row>
      </sheetData>
      <sheetData sheetId="1">
        <row r="56">
          <cell r="C56">
            <v>13430000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 Đình Phùng"/>
    </sheetNames>
    <sheetDataSet>
      <sheetData sheetId="0">
        <row r="56">
          <cell r="C56">
            <v>17270000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Bình Trọng"/>
    </sheetNames>
    <sheetDataSet>
      <sheetData sheetId="0">
        <row r="56">
          <cell r="C56">
            <v>16000000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lợi 1"/>
      <sheetName val="Lê lợi 2"/>
    </sheetNames>
    <sheetDataSet>
      <sheetData sheetId="0">
        <row r="56">
          <cell r="C56">
            <v>16000000</v>
          </cell>
        </row>
      </sheetData>
      <sheetData sheetId="1">
        <row r="56">
          <cell r="C56">
            <v>17640000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Nhân Tông"/>
    </sheetNames>
    <sheetDataSet>
      <sheetData sheetId="0">
        <row r="56">
          <cell r="C56">
            <v>40280000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g Trung - 1"/>
      <sheetName val="Quang Trung - 2"/>
    </sheetNames>
    <sheetDataSet>
      <sheetData sheetId="0">
        <row r="56">
          <cell r="C56">
            <v>34350000</v>
          </cell>
        </row>
      </sheetData>
      <sheetData sheetId="1">
        <row r="56">
          <cell r="C56">
            <v>38630000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Phú "/>
    </sheetNames>
    <sheetDataSet>
      <sheetData sheetId="0">
        <row r="56">
          <cell r="C56">
            <v>33690000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Hồng Phong - 1"/>
      <sheetName val="Lê Hồng Phong - 2"/>
    </sheetNames>
    <sheetDataSet>
      <sheetData sheetId="0">
        <row r="56">
          <cell r="C56">
            <v>24630000</v>
          </cell>
        </row>
      </sheetData>
      <sheetData sheetId="1">
        <row r="56">
          <cell r="C56">
            <v>21740000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1 -Thôn còn lại"/>
      <sheetName val="VT2 -Thôn còn lại"/>
      <sheetName val="VT3 -Thôn con lại"/>
      <sheetName val="VT4 -Thôn còn lại"/>
    </sheetNames>
    <sheetDataSet>
      <sheetData sheetId="0">
        <row r="57">
          <cell r="C57">
            <v>790000</v>
          </cell>
        </row>
      </sheetData>
      <sheetData sheetId="1">
        <row r="57">
          <cell r="C57">
            <v>710000</v>
          </cell>
        </row>
      </sheetData>
      <sheetData sheetId="2">
        <row r="57">
          <cell r="C57">
            <v>590000</v>
          </cell>
        </row>
      </sheetData>
      <sheetData sheetId="3">
        <row r="57">
          <cell r="C57">
            <v>500000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Tháng 8 - 1"/>
      <sheetName val="21 Tháng 8 - 2"/>
      <sheetName val="21 Tháng 8 -3"/>
      <sheetName val="21 Tháng 8 - 4"/>
      <sheetName val="21 Tháng 8 - 5"/>
      <sheetName val="21 Tháng 8 - 6"/>
    </sheetNames>
    <sheetDataSet>
      <sheetData sheetId="0">
        <row r="56">
          <cell r="C56">
            <v>33890000</v>
          </cell>
        </row>
      </sheetData>
      <sheetData sheetId="1">
        <row r="56">
          <cell r="C56">
            <v>26420000</v>
          </cell>
        </row>
      </sheetData>
      <sheetData sheetId="2">
        <row r="56">
          <cell r="C56">
            <v>22510000</v>
          </cell>
        </row>
      </sheetData>
      <sheetData sheetId="3">
        <row r="56">
          <cell r="C56">
            <v>23800000</v>
          </cell>
        </row>
      </sheetData>
      <sheetData sheetId="4">
        <row r="56">
          <cell r="C56">
            <v>20950000</v>
          </cell>
        </row>
      </sheetData>
      <sheetData sheetId="5">
        <row r="56">
          <cell r="C56">
            <v>8840000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õ Nguyên Giáp - 1"/>
      <sheetName val="Võ Nguyên Giáp - 2"/>
    </sheetNames>
    <sheetDataSet>
      <sheetData sheetId="0">
        <row r="57">
          <cell r="C57">
            <v>19020000</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ên Ninh - 1"/>
      <sheetName val="Yên Ninh - 2"/>
      <sheetName val="Yên Ninh - 3"/>
    </sheetNames>
    <sheetDataSet>
      <sheetData sheetId="0">
        <row r="57">
          <cell r="C57">
            <v>35800000</v>
          </cell>
        </row>
      </sheetData>
      <sheetData sheetId="1">
        <row r="57">
          <cell r="C57">
            <v>30170000</v>
          </cell>
        </row>
      </sheetData>
      <sheetData sheetId="2">
        <row r="57">
          <cell r="C57">
            <v>24930000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ường 30tr"/>
      <sheetName val="Đường 25tr"/>
      <sheetName val="Đường 22tr"/>
      <sheetName val="Đường 20tr"/>
    </sheetNames>
    <sheetDataSet>
      <sheetData sheetId="0">
        <row r="57">
          <cell r="C57">
            <v>32960000</v>
          </cell>
        </row>
      </sheetData>
      <sheetData sheetId="1">
        <row r="57">
          <cell r="C57">
            <v>27110000</v>
          </cell>
        </row>
      </sheetData>
      <sheetData sheetId="2">
        <row r="57">
          <cell r="C57">
            <v>24070000</v>
          </cell>
        </row>
      </sheetData>
      <sheetData sheetId="3">
        <row r="57">
          <cell r="C57">
            <v>21900000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o Thắng 1"/>
      <sheetName val="Cao Thắng - 2"/>
    </sheetNames>
    <sheetDataSet>
      <sheetData sheetId="0">
        <row r="57">
          <cell r="C57">
            <v>14970000</v>
          </cell>
        </row>
      </sheetData>
      <sheetData sheetId="1">
        <row r="57">
          <cell r="C57">
            <v>11920000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Hưng Đạo -  1"/>
      <sheetName val="Trần Hưng Đạo -  2"/>
    </sheetNames>
    <sheetDataSet>
      <sheetData sheetId="0">
        <row r="57">
          <cell r="C57">
            <v>11920000</v>
          </cell>
        </row>
      </sheetData>
      <sheetData sheetId="1">
        <row r="57">
          <cell r="C57">
            <v>10340000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ùng Vương - 1"/>
      <sheetName val="Hùng Vương - 2"/>
    </sheetNames>
    <sheetDataSet>
      <sheetData sheetId="0">
        <row r="57">
          <cell r="C57">
            <v>15750000</v>
          </cell>
        </row>
      </sheetData>
      <sheetData sheetId="1">
        <row r="57">
          <cell r="C57">
            <v>13510000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Hái Học"/>
    </sheetNames>
    <sheetDataSet>
      <sheetData sheetId="0">
        <row r="57">
          <cell r="C57">
            <v>9900000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ạm Hông Thái"/>
    </sheetNames>
    <sheetDataSet>
      <sheetData sheetId="0">
        <row r="57">
          <cell r="C57">
            <v>9900000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rsin"/>
    </sheetNames>
    <sheetDataSet>
      <sheetData sheetId="0">
        <row r="57">
          <cell r="C57">
            <v>15820000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ôn Cà Đú -1"/>
      <sheetName val="Thôn Cà Đú - 2"/>
      <sheetName val="Thôn Cà Đú -2"/>
      <sheetName val="Thôn Cà Đú -3"/>
      <sheetName val="Thôn Công Thành - 1"/>
      <sheetName val="Thôn Công Thành - 2"/>
      <sheetName val="Thôn Công Thành 3"/>
      <sheetName val="ThônTân Sơn - 1"/>
      <sheetName val="ThônTân Sơn - 2"/>
      <sheetName val="ThônTân Sơn - 3"/>
    </sheetNames>
    <sheetDataSet>
      <sheetData sheetId="0">
        <row r="56">
          <cell r="C56">
            <v>1970000</v>
          </cell>
        </row>
      </sheetData>
      <sheetData sheetId="1">
        <row r="56">
          <cell r="C56">
            <v>1870000</v>
          </cell>
        </row>
      </sheetData>
      <sheetData sheetId="2" refreshError="1"/>
      <sheetData sheetId="3">
        <row r="56">
          <cell r="C56">
            <v>1500000</v>
          </cell>
        </row>
      </sheetData>
      <sheetData sheetId="4">
        <row r="56">
          <cell r="C56">
            <v>1790000</v>
          </cell>
        </row>
      </sheetData>
      <sheetData sheetId="5">
        <row r="56">
          <cell r="C56">
            <v>1690000</v>
          </cell>
        </row>
      </sheetData>
      <sheetData sheetId="6">
        <row r="56">
          <cell r="C56">
            <v>1590000</v>
          </cell>
        </row>
      </sheetData>
      <sheetData sheetId="7">
        <row r="56">
          <cell r="C56">
            <v>3050000</v>
          </cell>
        </row>
      </sheetData>
      <sheetData sheetId="8">
        <row r="56">
          <cell r="C56">
            <v>2640000</v>
          </cell>
        </row>
      </sheetData>
      <sheetData sheetId="9">
        <row r="56">
          <cell r="C56">
            <v>2060000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õ Thị Sáu"/>
    </sheetNames>
    <sheetDataSet>
      <sheetData sheetId="0">
        <row r="57">
          <cell r="C57">
            <v>15820000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ải Thượng Lãng Ông - 1"/>
      <sheetName val="Hải Thượng Lãng Ông - 2"/>
      <sheetName val="Hải Thượng Lãng Ông - 3"/>
      <sheetName val="Hải Thượng Lãng Ông - 4"/>
    </sheetNames>
    <sheetDataSet>
      <sheetData sheetId="0">
        <row r="57">
          <cell r="C57">
            <v>24770000</v>
          </cell>
        </row>
      </sheetData>
      <sheetData sheetId="1">
        <row r="57">
          <cell r="C57">
            <v>15960000</v>
          </cell>
        </row>
      </sheetData>
      <sheetData sheetId="2">
        <row r="57">
          <cell r="C57">
            <v>14940000</v>
          </cell>
        </row>
      </sheetData>
      <sheetData sheetId="3">
        <row r="57">
          <cell r="C57">
            <v>20560000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ạch Đằng"/>
    </sheetNames>
    <sheetDataSet>
      <sheetData sheetId="0">
        <row r="57">
          <cell r="C57">
            <v>20560000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ý THường Kiệt"/>
    </sheetNames>
    <sheetDataSet>
      <sheetData sheetId="0">
        <row r="57">
          <cell r="C57">
            <v>15820000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Đình Chiểu"/>
    </sheetNames>
    <sheetDataSet>
      <sheetData sheetId="0">
        <row r="57">
          <cell r="C57">
            <v>10340000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rãi - 1"/>
      <sheetName val="Nguyễn Trãi - 2"/>
    </sheetNames>
    <sheetDataSet>
      <sheetData sheetId="0">
        <row r="56">
          <cell r="C56">
            <v>13510000</v>
          </cell>
        </row>
      </sheetData>
      <sheetData sheetId="1">
        <row r="56">
          <cell r="C56">
            <v>14250000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ô Hiệu"/>
    </sheetNames>
    <sheetDataSet>
      <sheetData sheetId="0">
        <row r="56">
          <cell r="C56">
            <v>13510000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ồ Xuân Hương"/>
    </sheetNames>
    <sheetDataSet>
      <sheetData sheetId="0">
        <row r="57">
          <cell r="C57">
            <v>27330000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oàn Thị Điểm"/>
    </sheetNames>
    <sheetDataSet>
      <sheetData sheetId="0">
        <row r="57">
          <cell r="C57">
            <v>33000000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Hoàng Diệu"/>
    </sheetNames>
    <sheetDataSet>
      <sheetData sheetId="0">
        <row r="56">
          <cell r="C56">
            <v>36930000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1 - 1"/>
      <sheetName val="VT1 - 2"/>
      <sheetName val="VT1 - 3"/>
      <sheetName val="Khu Phố 5 - 1"/>
      <sheetName val="Khu Phố 5 - 2"/>
      <sheetName val="Khu Phố 5 - 3"/>
    </sheetNames>
    <sheetDataSet>
      <sheetData sheetId="0">
        <row r="57">
          <cell r="C57">
            <v>3600000</v>
          </cell>
        </row>
      </sheetData>
      <sheetData sheetId="1">
        <row r="57">
          <cell r="C57">
            <v>3160000</v>
          </cell>
        </row>
      </sheetData>
      <sheetData sheetId="2">
        <row r="57">
          <cell r="C57">
            <v>2530000</v>
          </cell>
        </row>
      </sheetData>
      <sheetData sheetId="3">
        <row r="57">
          <cell r="C57">
            <v>2300000</v>
          </cell>
        </row>
      </sheetData>
      <sheetData sheetId="4">
        <row r="57">
          <cell r="C57">
            <v>2110000</v>
          </cell>
        </row>
      </sheetData>
      <sheetData sheetId="5">
        <row r="57">
          <cell r="C57">
            <v>1950000</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Hoàng Diệu"/>
    </sheetNames>
    <sheetDataSet>
      <sheetData sheetId="0">
        <row r="56">
          <cell r="C56">
            <v>36930000</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àng Hoa Thám"/>
    </sheetNames>
    <sheetDataSet>
      <sheetData sheetId="0">
        <row r="57">
          <cell r="C57">
            <v>9590000</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Cao Bá  Quát"/>
      <sheetName val="3. Cao Bá  Quát (2)"/>
    </sheetNames>
    <sheetDataSet>
      <sheetData sheetId="0">
        <row r="56">
          <cell r="C56">
            <v>32040000</v>
          </cell>
        </row>
      </sheetData>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Văn Trỗi"/>
    </sheetNames>
    <sheetDataSet>
      <sheetData sheetId="0">
        <row r="57">
          <cell r="C57">
            <v>9590000</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Văn Cừ"/>
    </sheetNames>
    <sheetDataSet>
      <sheetData sheetId="0">
        <row r="57">
          <cell r="C57">
            <v>32140000</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Văn Trỗi"/>
    </sheetNames>
    <sheetDataSet>
      <sheetData sheetId="0">
        <row r="57">
          <cell r="C57">
            <v>9210000</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h Mạng - 1"/>
      <sheetName val="Minh Mạng - 2"/>
    </sheetNames>
    <sheetDataSet>
      <sheetData sheetId="0">
        <row r="57">
          <cell r="C57">
            <v>12260000</v>
          </cell>
        </row>
      </sheetData>
      <sheetData sheetId="1">
        <row r="57">
          <cell r="C57">
            <v>10320000</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Duẩn - 1"/>
      <sheetName val="Lê Duẩn - 2"/>
    </sheetNames>
    <sheetDataSet>
      <sheetData sheetId="0">
        <row r="56">
          <cell r="C56">
            <v>14180000</v>
          </cell>
        </row>
      </sheetData>
      <sheetData sheetId="1">
        <row r="56">
          <cell r="C56">
            <v>18100000</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Phúc Nguyên"/>
    </sheetNames>
    <sheetDataSet>
      <sheetData sheetId="0">
        <row r="57">
          <cell r="C57">
            <v>12320000</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ow r="57">
          <cell r="C57">
            <v>11420000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1"/>
      <sheetName val="VT2"/>
      <sheetName val="VT3"/>
      <sheetName val="VT4"/>
    </sheetNames>
    <sheetDataSet>
      <sheetData sheetId="0">
        <row r="57">
          <cell r="C57">
            <v>5600000</v>
          </cell>
        </row>
      </sheetData>
      <sheetData sheetId="1">
        <row r="57">
          <cell r="C57">
            <v>4290000</v>
          </cell>
        </row>
      </sheetData>
      <sheetData sheetId="2">
        <row r="57">
          <cell r="C57">
            <v>3350000</v>
          </cell>
        </row>
      </sheetData>
      <sheetData sheetId="3">
        <row r="57">
          <cell r="C57">
            <v>2570000</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ow r="57">
          <cell r="C57">
            <v>13080000</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hị Định"/>
    </sheetNames>
    <sheetDataSet>
      <sheetData sheetId="0">
        <row r="57">
          <cell r="C57">
            <v>11800000</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ẻm 644 Thống Nhất"/>
    </sheetNames>
    <sheetDataSet>
      <sheetData sheetId="0">
        <row r="57">
          <cell r="C57">
            <v>15670000</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ương Ngọc Quyến"/>
    </sheetNames>
    <sheetDataSet>
      <sheetData sheetId="0">
        <row r="57">
          <cell r="C57">
            <v>10330000</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ẻm 158"/>
      <sheetName val="hẻm 360"/>
      <sheetName val="hẻm 388"/>
      <sheetName val="hẻm 402"/>
    </sheetNames>
    <sheetDataSet>
      <sheetData sheetId="0">
        <row r="57">
          <cell r="C57">
            <v>8220000</v>
          </cell>
        </row>
      </sheetData>
      <sheetData sheetId="1">
        <row r="57">
          <cell r="C57">
            <v>9510000</v>
          </cell>
        </row>
      </sheetData>
      <sheetData sheetId="2">
        <row r="57">
          <cell r="C57">
            <v>8220000</v>
          </cell>
        </row>
      </sheetData>
      <sheetData sheetId="3">
        <row r="57">
          <cell r="C57">
            <v>7770000</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ù Đổng"/>
    </sheetNames>
    <sheetDataSet>
      <sheetData sheetId="0">
        <row r="57">
          <cell r="C57">
            <v>9290000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Thi"/>
    </sheetNames>
    <sheetDataSet>
      <sheetData sheetId="0">
        <row r="57">
          <cell r="C57">
            <v>6930000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Nhật Duật"/>
    </sheetNames>
    <sheetDataSet>
      <sheetData sheetId="0">
        <row r="57">
          <cell r="C57">
            <v>4320000</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ết Kiêu"/>
    </sheetNames>
    <sheetDataSet>
      <sheetData sheetId="0">
        <row r="57">
          <cell r="C57">
            <v>7120000</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ã Tượng"/>
    </sheetNames>
    <sheetDataSet>
      <sheetData sheetId="0">
        <row r="57">
          <cell r="C57">
            <v>6930000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3 - 1"/>
      <sheetName val="Khu phố 3 - 2"/>
      <sheetName val="Khu phố 3 - 3"/>
      <sheetName val="Khu phố còn lại - 1"/>
      <sheetName val="Khu phố còn lại - 2"/>
      <sheetName val="Khu phố còn lại - 3"/>
    </sheetNames>
    <sheetDataSet>
      <sheetData sheetId="0">
        <row r="56">
          <cell r="C56">
            <v>4530000</v>
          </cell>
        </row>
      </sheetData>
      <sheetData sheetId="1">
        <row r="56">
          <cell r="C56">
            <v>3580000</v>
          </cell>
        </row>
      </sheetData>
      <sheetData sheetId="2">
        <row r="56">
          <cell r="C56">
            <v>3360000</v>
          </cell>
        </row>
      </sheetData>
      <sheetData sheetId="3">
        <row r="56">
          <cell r="C56">
            <v>5760000</v>
          </cell>
        </row>
      </sheetData>
      <sheetData sheetId="4">
        <row r="56">
          <cell r="C56">
            <v>4740000</v>
          </cell>
        </row>
      </sheetData>
      <sheetData sheetId="5">
        <row r="56">
          <cell r="C56">
            <v>4020000</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ạm Ngũ Lão"/>
    </sheetNames>
    <sheetDataSet>
      <sheetData sheetId="0">
        <row r="57">
          <cell r="C57">
            <v>6220000</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ồng Bàng"/>
    </sheetNames>
    <sheetDataSet>
      <sheetData sheetId="0">
        <row r="57">
          <cell r="C57">
            <v>10830000</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Đình Chinh"/>
    </sheetNames>
    <sheetDataSet>
      <sheetData sheetId="0">
        <row r="57">
          <cell r="C57">
            <v>6770000</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ường Chinh- 1"/>
      <sheetName val="Trường Chinh- 2"/>
    </sheetNames>
    <sheetDataSet>
      <sheetData sheetId="0">
        <row r="57">
          <cell r="C57">
            <v>21060000</v>
          </cell>
        </row>
      </sheetData>
      <sheetData sheetId="1">
        <row r="57">
          <cell r="C57">
            <v>15700000</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Thị Minh Khai - 1"/>
      <sheetName val="Nguyễn THị Minh Khai- 2"/>
    </sheetNames>
    <sheetDataSet>
      <sheetData sheetId="0">
        <row r="57">
          <cell r="C57">
            <v>22610000</v>
          </cell>
        </row>
      </sheetData>
      <sheetData sheetId="1">
        <row r="57">
          <cell r="C57">
            <v>18380000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Quý Đôn"/>
    </sheetNames>
    <sheetDataSet>
      <sheetData sheetId="0">
        <row r="57">
          <cell r="C57">
            <v>10750000</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ương Thế Vinh"/>
    </sheetNames>
    <sheetDataSet>
      <sheetData sheetId="0">
        <row r="57">
          <cell r="C57">
            <v>11270000</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à Huy Tập"/>
    </sheetNames>
    <sheetDataSet>
      <sheetData sheetId="0">
        <row r="57">
          <cell r="C57">
            <v>11270000</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àm Nghi"/>
    </sheetNames>
    <sheetDataSet>
      <sheetData sheetId="0">
        <row r="57">
          <cell r="C57">
            <v>11270000</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ào Duy Từ"/>
    </sheetNames>
    <sheetDataSet>
      <sheetData sheetId="0">
        <row r="57">
          <cell r="C57">
            <v>10270000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1 - 1"/>
      <sheetName val="Khu phố 1 - 2"/>
      <sheetName val="Khu phố 1 - 3"/>
      <sheetName val="Khu phố 2,3 - 1"/>
      <sheetName val="Khu phố 2,3 - 2"/>
      <sheetName val="Khu phố 2,3 - 3"/>
      <sheetName val="Khu phố 4,5 - 1"/>
      <sheetName val="Khu phố 4,5 - 2"/>
      <sheetName val="Khu phố 4,5 - 3"/>
    </sheetNames>
    <sheetDataSet>
      <sheetData sheetId="0">
        <row r="56">
          <cell r="C56">
            <v>4360000</v>
          </cell>
        </row>
      </sheetData>
      <sheetData sheetId="1">
        <row r="56">
          <cell r="C56">
            <v>3360000</v>
          </cell>
        </row>
      </sheetData>
      <sheetData sheetId="2">
        <row r="56">
          <cell r="C56">
            <v>2420000</v>
          </cell>
        </row>
      </sheetData>
      <sheetData sheetId="3">
        <row r="56">
          <cell r="C56">
            <v>3120000</v>
          </cell>
        </row>
      </sheetData>
      <sheetData sheetId="4">
        <row r="56">
          <cell r="C56">
            <v>2720000</v>
          </cell>
        </row>
      </sheetData>
      <sheetData sheetId="5">
        <row r="56">
          <cell r="C56">
            <v>2080000</v>
          </cell>
        </row>
      </sheetData>
      <sheetData sheetId="6">
        <row r="56">
          <cell r="C56">
            <v>2720000</v>
          </cell>
        </row>
      </sheetData>
      <sheetData sheetId="7">
        <row r="56">
          <cell r="C56">
            <v>2180000</v>
          </cell>
        </row>
      </sheetData>
      <sheetData sheetId="8">
        <row r="56">
          <cell r="C56">
            <v>1980000</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Khuyến"/>
    </sheetNames>
    <sheetDataSet>
      <sheetData sheetId="0">
        <row r="57">
          <cell r="C57">
            <v>11270000</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ương Định"/>
    </sheetNames>
    <sheetDataSet>
      <sheetData sheetId="0">
        <row r="57">
          <cell r="C57">
            <v>11270000</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ỳnh THúc KHáng"/>
    </sheetNames>
    <sheetDataSet>
      <sheetData sheetId="0">
        <row r="57">
          <cell r="C57">
            <v>13710000</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Đại Hành"/>
    </sheetNames>
    <sheetDataSet>
      <sheetData sheetId="0">
        <row r="57">
          <cell r="C57">
            <v>11840000</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ê Đại Hành"/>
    </sheetNames>
    <sheetDataSet>
      <sheetData sheetId="0">
        <row r="57">
          <cell r="C57">
            <v>11840000</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ăng Tắc"/>
    </sheetNames>
    <sheetDataSet>
      <sheetData sheetId="0">
        <row r="57">
          <cell r="C57">
            <v>12340000</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ương Văn Can"/>
    </sheetNames>
    <sheetDataSet>
      <sheetData sheetId="0">
        <row r="57">
          <cell r="C57">
            <v>10270000</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y Tân"/>
    </sheetNames>
    <sheetDataSet>
      <sheetData sheetId="0">
        <row r="57">
          <cell r="C57">
            <v>9510000</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ổng Dậu 1"/>
      <sheetName val="Đổng Dậu 2"/>
    </sheetNames>
    <sheetDataSet>
      <sheetData sheetId="0">
        <row r="57">
          <cell r="C57">
            <v>3780000</v>
          </cell>
        </row>
      </sheetData>
      <sheetData sheetId="1">
        <row r="57">
          <cell r="C57">
            <v>2980000</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Quang Khải"/>
    </sheetNames>
    <sheetDataSet>
      <sheetData sheetId="0">
        <row r="57">
          <cell r="C57">
            <v>5260000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u phố - 1"/>
      <sheetName val="Khu phố - 2"/>
      <sheetName val="Khu phố - 3"/>
    </sheetNames>
    <sheetDataSet>
      <sheetData sheetId="0">
        <row r="56">
          <cell r="C56">
            <v>4640000</v>
          </cell>
        </row>
      </sheetData>
      <sheetData sheetId="1">
        <row r="56">
          <cell r="C56">
            <v>3710000</v>
          </cell>
        </row>
      </sheetData>
      <sheetData sheetId="2">
        <row r="56">
          <cell r="C56">
            <v>2850000</v>
          </cell>
        </row>
      </sheetData>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ô Thị Nhậm"/>
    </sheetNames>
    <sheetDataSet>
      <sheetData sheetId="0">
        <row r="57">
          <cell r="C57">
            <v>5260000</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ần Cao Vân - 1"/>
      <sheetName val="Trần Cao Vân - 2"/>
    </sheetNames>
    <sheetDataSet>
      <sheetData sheetId="0">
        <row r="57">
          <cell r="C57">
            <v>5670000</v>
          </cell>
        </row>
      </sheetData>
      <sheetData sheetId="1">
        <row r="57">
          <cell r="C57">
            <v>4750000</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ó Đức Chính"/>
    </sheetNames>
    <sheetDataSet>
      <sheetData sheetId="0">
        <row r="57">
          <cell r="C57">
            <v>5780000</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Cư Trinh"/>
    </sheetNames>
    <sheetDataSet>
      <sheetData sheetId="0">
        <row r="57">
          <cell r="C57">
            <v>6730000</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c Ái - 1"/>
      <sheetName val="Bác Ái - 2"/>
    </sheetNames>
    <sheetDataSet>
      <sheetData sheetId="0">
        <row r="57">
          <cell r="C57">
            <v>7730000</v>
          </cell>
        </row>
      </sheetData>
      <sheetData sheetId="1">
        <row r="57">
          <cell r="C57">
            <v>6480000</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ẻm 43"/>
      <sheetName val="hẻm 52"/>
      <sheetName val="hẻm phía bắc"/>
    </sheetNames>
    <sheetDataSet>
      <sheetData sheetId="0">
        <row r="57">
          <cell r="C57">
            <v>2590000</v>
          </cell>
        </row>
      </sheetData>
      <sheetData sheetId="1">
        <row r="57">
          <cell r="C57">
            <v>3240000</v>
          </cell>
        </row>
      </sheetData>
      <sheetData sheetId="2">
        <row r="57">
          <cell r="C57">
            <v>3240000</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ự Đức"/>
    </sheetNames>
    <sheetDataSet>
      <sheetData sheetId="0">
        <row r="57">
          <cell r="C57">
            <v>10590000</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 Xuân Thưởng"/>
      <sheetName val="Lưu Thúc Kiệm"/>
      <sheetName val="Nguyễn Phúc Lan"/>
      <sheetName val="Các đường nội bộ"/>
    </sheetNames>
    <sheetDataSet>
      <sheetData sheetId="0">
        <row r="57">
          <cell r="C57">
            <v>6890000</v>
          </cell>
        </row>
      </sheetData>
      <sheetData sheetId="1">
        <row r="57">
          <cell r="C57">
            <v>4670000</v>
          </cell>
        </row>
      </sheetData>
      <sheetData sheetId="2">
        <row r="57">
          <cell r="C57">
            <v>4670000</v>
          </cell>
        </row>
      </sheetData>
      <sheetData sheetId="3">
        <row r="57">
          <cell r="C57">
            <v>4670000</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uyễn Bình"/>
      <sheetName val="Đặng Thái Thân"/>
    </sheetNames>
    <sheetDataSet>
      <sheetData sheetId="0">
        <row r="57">
          <cell r="C57">
            <v>5530000</v>
          </cell>
        </row>
      </sheetData>
      <sheetData sheetId="1">
        <row r="57">
          <cell r="C57">
            <v>3990000</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õ Trường Toản"/>
      <sheetName val="2.1 Trần Nguyên Hãn "/>
      <sheetName val="3. Thủ Khoa Huân "/>
      <sheetName val="4. Tôn Thất Thuyết "/>
      <sheetName val="7. Đường N1, N15"/>
    </sheetNames>
    <sheetDataSet>
      <sheetData sheetId="0">
        <row r="56">
          <cell r="C56">
            <v>12320000</v>
          </cell>
        </row>
      </sheetData>
      <sheetData sheetId="1">
        <row r="56">
          <cell r="C56">
            <v>16440000</v>
          </cell>
        </row>
      </sheetData>
      <sheetData sheetId="2">
        <row r="56">
          <cell r="C56">
            <v>15420000</v>
          </cell>
        </row>
      </sheetData>
      <sheetData sheetId="3">
        <row r="57">
          <cell r="C57">
            <v>17580000</v>
          </cell>
        </row>
      </sheetData>
      <sheetData sheetId="4">
        <row r="56">
          <cell r="C56">
            <v>9850000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833"/>
  <sheetViews>
    <sheetView zoomScale="80" zoomScaleNormal="80" workbookViewId="0">
      <pane ySplit="4" topLeftCell="A723" activePane="bottomLeft" state="frozen"/>
      <selection pane="bottomLeft" activeCell="R734" sqref="R734"/>
    </sheetView>
  </sheetViews>
  <sheetFormatPr defaultRowHeight="16.5" x14ac:dyDescent="0.25"/>
  <cols>
    <col min="1" max="1" width="5.7109375" style="17" customWidth="1"/>
    <col min="2" max="2" width="28.7109375" style="16" customWidth="1"/>
    <col min="3" max="3" width="24.140625" style="96" hidden="1" customWidth="1"/>
    <col min="4" max="4" width="12" style="18" customWidth="1"/>
    <col min="5" max="5" width="17.85546875" style="5" customWidth="1"/>
    <col min="6" max="6" width="9.42578125" style="2" customWidth="1"/>
    <col min="7" max="10" width="9.42578125" style="5" customWidth="1"/>
    <col min="11" max="11" width="11.42578125" style="146" customWidth="1"/>
    <col min="12" max="12" width="17.7109375" style="130" customWidth="1"/>
    <col min="13" max="13" width="18.28515625" customWidth="1"/>
    <col min="14" max="258" width="8.85546875" style="1"/>
    <col min="259" max="259" width="8.42578125" style="1" bestFit="1" customWidth="1"/>
    <col min="260" max="260" width="51.42578125" style="1" bestFit="1" customWidth="1"/>
    <col min="261" max="261" width="8.85546875" style="1" customWidth="1"/>
    <col min="262" max="262" width="71.28515625" style="1" customWidth="1"/>
    <col min="263" max="263" width="15.42578125" style="1" bestFit="1" customWidth="1"/>
    <col min="264" max="264" width="8.85546875" style="1" customWidth="1"/>
    <col min="265" max="265" width="17.85546875" style="1" bestFit="1" customWidth="1"/>
    <col min="266" max="266" width="10.85546875" style="1" customWidth="1"/>
    <col min="267" max="267" width="26.7109375" style="1" customWidth="1"/>
    <col min="268" max="514" width="8.85546875" style="1"/>
    <col min="515" max="515" width="8.42578125" style="1" bestFit="1" customWidth="1"/>
    <col min="516" max="516" width="51.42578125" style="1" bestFit="1" customWidth="1"/>
    <col min="517" max="517" width="8.85546875" style="1" customWidth="1"/>
    <col min="518" max="518" width="71.28515625" style="1" customWidth="1"/>
    <col min="519" max="519" width="15.42578125" style="1" bestFit="1" customWidth="1"/>
    <col min="520" max="520" width="8.85546875" style="1" customWidth="1"/>
    <col min="521" max="521" width="17.85546875" style="1" bestFit="1" customWidth="1"/>
    <col min="522" max="522" width="10.85546875" style="1" customWidth="1"/>
    <col min="523" max="523" width="26.7109375" style="1" customWidth="1"/>
    <col min="524" max="770" width="8.85546875" style="1"/>
    <col min="771" max="771" width="8.42578125" style="1" bestFit="1" customWidth="1"/>
    <col min="772" max="772" width="51.42578125" style="1" bestFit="1" customWidth="1"/>
    <col min="773" max="773" width="8.85546875" style="1" customWidth="1"/>
    <col min="774" max="774" width="71.28515625" style="1" customWidth="1"/>
    <col min="775" max="775" width="15.42578125" style="1" bestFit="1" customWidth="1"/>
    <col min="776" max="776" width="8.85546875" style="1" customWidth="1"/>
    <col min="777" max="777" width="17.85546875" style="1" bestFit="1" customWidth="1"/>
    <col min="778" max="778" width="10.85546875" style="1" customWidth="1"/>
    <col min="779" max="779" width="26.7109375" style="1" customWidth="1"/>
    <col min="780" max="1026" width="8.85546875" style="1"/>
    <col min="1027" max="1027" width="8.42578125" style="1" bestFit="1" customWidth="1"/>
    <col min="1028" max="1028" width="51.42578125" style="1" bestFit="1" customWidth="1"/>
    <col min="1029" max="1029" width="8.85546875" style="1" customWidth="1"/>
    <col min="1030" max="1030" width="71.28515625" style="1" customWidth="1"/>
    <col min="1031" max="1031" width="15.42578125" style="1" bestFit="1" customWidth="1"/>
    <col min="1032" max="1032" width="8.85546875" style="1" customWidth="1"/>
    <col min="1033" max="1033" width="17.85546875" style="1" bestFit="1" customWidth="1"/>
    <col min="1034" max="1034" width="10.85546875" style="1" customWidth="1"/>
    <col min="1035" max="1035" width="26.7109375" style="1" customWidth="1"/>
    <col min="1036" max="1282" width="8.85546875" style="1"/>
    <col min="1283" max="1283" width="8.42578125" style="1" bestFit="1" customWidth="1"/>
    <col min="1284" max="1284" width="51.42578125" style="1" bestFit="1" customWidth="1"/>
    <col min="1285" max="1285" width="8.85546875" style="1" customWidth="1"/>
    <col min="1286" max="1286" width="71.28515625" style="1" customWidth="1"/>
    <col min="1287" max="1287" width="15.42578125" style="1" bestFit="1" customWidth="1"/>
    <col min="1288" max="1288" width="8.85546875" style="1" customWidth="1"/>
    <col min="1289" max="1289" width="17.85546875" style="1" bestFit="1" customWidth="1"/>
    <col min="1290" max="1290" width="10.85546875" style="1" customWidth="1"/>
    <col min="1291" max="1291" width="26.7109375" style="1" customWidth="1"/>
    <col min="1292" max="1538" width="8.85546875" style="1"/>
    <col min="1539" max="1539" width="8.42578125" style="1" bestFit="1" customWidth="1"/>
    <col min="1540" max="1540" width="51.42578125" style="1" bestFit="1" customWidth="1"/>
    <col min="1541" max="1541" width="8.85546875" style="1" customWidth="1"/>
    <col min="1542" max="1542" width="71.28515625" style="1" customWidth="1"/>
    <col min="1543" max="1543" width="15.42578125" style="1" bestFit="1" customWidth="1"/>
    <col min="1544" max="1544" width="8.85546875" style="1" customWidth="1"/>
    <col min="1545" max="1545" width="17.85546875" style="1" bestFit="1" customWidth="1"/>
    <col min="1546" max="1546" width="10.85546875" style="1" customWidth="1"/>
    <col min="1547" max="1547" width="26.7109375" style="1" customWidth="1"/>
    <col min="1548" max="1794" width="8.85546875" style="1"/>
    <col min="1795" max="1795" width="8.42578125" style="1" bestFit="1" customWidth="1"/>
    <col min="1796" max="1796" width="51.42578125" style="1" bestFit="1" customWidth="1"/>
    <col min="1797" max="1797" width="8.85546875" style="1" customWidth="1"/>
    <col min="1798" max="1798" width="71.28515625" style="1" customWidth="1"/>
    <col min="1799" max="1799" width="15.42578125" style="1" bestFit="1" customWidth="1"/>
    <col min="1800" max="1800" width="8.85546875" style="1" customWidth="1"/>
    <col min="1801" max="1801" width="17.85546875" style="1" bestFit="1" customWidth="1"/>
    <col min="1802" max="1802" width="10.85546875" style="1" customWidth="1"/>
    <col min="1803" max="1803" width="26.7109375" style="1" customWidth="1"/>
    <col min="1804" max="2050" width="8.85546875" style="1"/>
    <col min="2051" max="2051" width="8.42578125" style="1" bestFit="1" customWidth="1"/>
    <col min="2052" max="2052" width="51.42578125" style="1" bestFit="1" customWidth="1"/>
    <col min="2053" max="2053" width="8.85546875" style="1" customWidth="1"/>
    <col min="2054" max="2054" width="71.28515625" style="1" customWidth="1"/>
    <col min="2055" max="2055" width="15.42578125" style="1" bestFit="1" customWidth="1"/>
    <col min="2056" max="2056" width="8.85546875" style="1" customWidth="1"/>
    <col min="2057" max="2057" width="17.85546875" style="1" bestFit="1" customWidth="1"/>
    <col min="2058" max="2058" width="10.85546875" style="1" customWidth="1"/>
    <col min="2059" max="2059" width="26.7109375" style="1" customWidth="1"/>
    <col min="2060" max="2306" width="8.85546875" style="1"/>
    <col min="2307" max="2307" width="8.42578125" style="1" bestFit="1" customWidth="1"/>
    <col min="2308" max="2308" width="51.42578125" style="1" bestFit="1" customWidth="1"/>
    <col min="2309" max="2309" width="8.85546875" style="1" customWidth="1"/>
    <col min="2310" max="2310" width="71.28515625" style="1" customWidth="1"/>
    <col min="2311" max="2311" width="15.42578125" style="1" bestFit="1" customWidth="1"/>
    <col min="2312" max="2312" width="8.85546875" style="1" customWidth="1"/>
    <col min="2313" max="2313" width="17.85546875" style="1" bestFit="1" customWidth="1"/>
    <col min="2314" max="2314" width="10.85546875" style="1" customWidth="1"/>
    <col min="2315" max="2315" width="26.7109375" style="1" customWidth="1"/>
    <col min="2316" max="2562" width="8.85546875" style="1"/>
    <col min="2563" max="2563" width="8.42578125" style="1" bestFit="1" customWidth="1"/>
    <col min="2564" max="2564" width="51.42578125" style="1" bestFit="1" customWidth="1"/>
    <col min="2565" max="2565" width="8.85546875" style="1" customWidth="1"/>
    <col min="2566" max="2566" width="71.28515625" style="1" customWidth="1"/>
    <col min="2567" max="2567" width="15.42578125" style="1" bestFit="1" customWidth="1"/>
    <col min="2568" max="2568" width="8.85546875" style="1" customWidth="1"/>
    <col min="2569" max="2569" width="17.85546875" style="1" bestFit="1" customWidth="1"/>
    <col min="2570" max="2570" width="10.85546875" style="1" customWidth="1"/>
    <col min="2571" max="2571" width="26.7109375" style="1" customWidth="1"/>
    <col min="2572" max="2818" width="8.85546875" style="1"/>
    <col min="2819" max="2819" width="8.42578125" style="1" bestFit="1" customWidth="1"/>
    <col min="2820" max="2820" width="51.42578125" style="1" bestFit="1" customWidth="1"/>
    <col min="2821" max="2821" width="8.85546875" style="1" customWidth="1"/>
    <col min="2822" max="2822" width="71.28515625" style="1" customWidth="1"/>
    <col min="2823" max="2823" width="15.42578125" style="1" bestFit="1" customWidth="1"/>
    <col min="2824" max="2824" width="8.85546875" style="1" customWidth="1"/>
    <col min="2825" max="2825" width="17.85546875" style="1" bestFit="1" customWidth="1"/>
    <col min="2826" max="2826" width="10.85546875" style="1" customWidth="1"/>
    <col min="2827" max="2827" width="26.7109375" style="1" customWidth="1"/>
    <col min="2828" max="3074" width="8.85546875" style="1"/>
    <col min="3075" max="3075" width="8.42578125" style="1" bestFit="1" customWidth="1"/>
    <col min="3076" max="3076" width="51.42578125" style="1" bestFit="1" customWidth="1"/>
    <col min="3077" max="3077" width="8.85546875" style="1" customWidth="1"/>
    <col min="3078" max="3078" width="71.28515625" style="1" customWidth="1"/>
    <col min="3079" max="3079" width="15.42578125" style="1" bestFit="1" customWidth="1"/>
    <col min="3080" max="3080" width="8.85546875" style="1" customWidth="1"/>
    <col min="3081" max="3081" width="17.85546875" style="1" bestFit="1" customWidth="1"/>
    <col min="3082" max="3082" width="10.85546875" style="1" customWidth="1"/>
    <col min="3083" max="3083" width="26.7109375" style="1" customWidth="1"/>
    <col min="3084" max="3330" width="8.85546875" style="1"/>
    <col min="3331" max="3331" width="8.42578125" style="1" bestFit="1" customWidth="1"/>
    <col min="3332" max="3332" width="51.42578125" style="1" bestFit="1" customWidth="1"/>
    <col min="3333" max="3333" width="8.85546875" style="1" customWidth="1"/>
    <col min="3334" max="3334" width="71.28515625" style="1" customWidth="1"/>
    <col min="3335" max="3335" width="15.42578125" style="1" bestFit="1" customWidth="1"/>
    <col min="3336" max="3336" width="8.85546875" style="1" customWidth="1"/>
    <col min="3337" max="3337" width="17.85546875" style="1" bestFit="1" customWidth="1"/>
    <col min="3338" max="3338" width="10.85546875" style="1" customWidth="1"/>
    <col min="3339" max="3339" width="26.7109375" style="1" customWidth="1"/>
    <col min="3340" max="3586" width="8.85546875" style="1"/>
    <col min="3587" max="3587" width="8.42578125" style="1" bestFit="1" customWidth="1"/>
    <col min="3588" max="3588" width="51.42578125" style="1" bestFit="1" customWidth="1"/>
    <col min="3589" max="3589" width="8.85546875" style="1" customWidth="1"/>
    <col min="3590" max="3590" width="71.28515625" style="1" customWidth="1"/>
    <col min="3591" max="3591" width="15.42578125" style="1" bestFit="1" customWidth="1"/>
    <col min="3592" max="3592" width="8.85546875" style="1" customWidth="1"/>
    <col min="3593" max="3593" width="17.85546875" style="1" bestFit="1" customWidth="1"/>
    <col min="3594" max="3594" width="10.85546875" style="1" customWidth="1"/>
    <col min="3595" max="3595" width="26.7109375" style="1" customWidth="1"/>
    <col min="3596" max="3842" width="8.85546875" style="1"/>
    <col min="3843" max="3843" width="8.42578125" style="1" bestFit="1" customWidth="1"/>
    <col min="3844" max="3844" width="51.42578125" style="1" bestFit="1" customWidth="1"/>
    <col min="3845" max="3845" width="8.85546875" style="1" customWidth="1"/>
    <col min="3846" max="3846" width="71.28515625" style="1" customWidth="1"/>
    <col min="3847" max="3847" width="15.42578125" style="1" bestFit="1" customWidth="1"/>
    <col min="3848" max="3848" width="8.85546875" style="1" customWidth="1"/>
    <col min="3849" max="3849" width="17.85546875" style="1" bestFit="1" customWidth="1"/>
    <col min="3850" max="3850" width="10.85546875" style="1" customWidth="1"/>
    <col min="3851" max="3851" width="26.7109375" style="1" customWidth="1"/>
    <col min="3852" max="4098" width="8.85546875" style="1"/>
    <col min="4099" max="4099" width="8.42578125" style="1" bestFit="1" customWidth="1"/>
    <col min="4100" max="4100" width="51.42578125" style="1" bestFit="1" customWidth="1"/>
    <col min="4101" max="4101" width="8.85546875" style="1" customWidth="1"/>
    <col min="4102" max="4102" width="71.28515625" style="1" customWidth="1"/>
    <col min="4103" max="4103" width="15.42578125" style="1" bestFit="1" customWidth="1"/>
    <col min="4104" max="4104" width="8.85546875" style="1" customWidth="1"/>
    <col min="4105" max="4105" width="17.85546875" style="1" bestFit="1" customWidth="1"/>
    <col min="4106" max="4106" width="10.85546875" style="1" customWidth="1"/>
    <col min="4107" max="4107" width="26.7109375" style="1" customWidth="1"/>
    <col min="4108" max="4354" width="8.85546875" style="1"/>
    <col min="4355" max="4355" width="8.42578125" style="1" bestFit="1" customWidth="1"/>
    <col min="4356" max="4356" width="51.42578125" style="1" bestFit="1" customWidth="1"/>
    <col min="4357" max="4357" width="8.85546875" style="1" customWidth="1"/>
    <col min="4358" max="4358" width="71.28515625" style="1" customWidth="1"/>
    <col min="4359" max="4359" width="15.42578125" style="1" bestFit="1" customWidth="1"/>
    <col min="4360" max="4360" width="8.85546875" style="1" customWidth="1"/>
    <col min="4361" max="4361" width="17.85546875" style="1" bestFit="1" customWidth="1"/>
    <col min="4362" max="4362" width="10.85546875" style="1" customWidth="1"/>
    <col min="4363" max="4363" width="26.7109375" style="1" customWidth="1"/>
    <col min="4364" max="4610" width="8.85546875" style="1"/>
    <col min="4611" max="4611" width="8.42578125" style="1" bestFit="1" customWidth="1"/>
    <col min="4612" max="4612" width="51.42578125" style="1" bestFit="1" customWidth="1"/>
    <col min="4613" max="4613" width="8.85546875" style="1" customWidth="1"/>
    <col min="4614" max="4614" width="71.28515625" style="1" customWidth="1"/>
    <col min="4615" max="4615" width="15.42578125" style="1" bestFit="1" customWidth="1"/>
    <col min="4616" max="4616" width="8.85546875" style="1" customWidth="1"/>
    <col min="4617" max="4617" width="17.85546875" style="1" bestFit="1" customWidth="1"/>
    <col min="4618" max="4618" width="10.85546875" style="1" customWidth="1"/>
    <col min="4619" max="4619" width="26.7109375" style="1" customWidth="1"/>
    <col min="4620" max="4866" width="8.85546875" style="1"/>
    <col min="4867" max="4867" width="8.42578125" style="1" bestFit="1" customWidth="1"/>
    <col min="4868" max="4868" width="51.42578125" style="1" bestFit="1" customWidth="1"/>
    <col min="4869" max="4869" width="8.85546875" style="1" customWidth="1"/>
    <col min="4870" max="4870" width="71.28515625" style="1" customWidth="1"/>
    <col min="4871" max="4871" width="15.42578125" style="1" bestFit="1" customWidth="1"/>
    <col min="4872" max="4872" width="8.85546875" style="1" customWidth="1"/>
    <col min="4873" max="4873" width="17.85546875" style="1" bestFit="1" customWidth="1"/>
    <col min="4874" max="4874" width="10.85546875" style="1" customWidth="1"/>
    <col min="4875" max="4875" width="26.7109375" style="1" customWidth="1"/>
    <col min="4876" max="5122" width="8.85546875" style="1"/>
    <col min="5123" max="5123" width="8.42578125" style="1" bestFit="1" customWidth="1"/>
    <col min="5124" max="5124" width="51.42578125" style="1" bestFit="1" customWidth="1"/>
    <col min="5125" max="5125" width="8.85546875" style="1" customWidth="1"/>
    <col min="5126" max="5126" width="71.28515625" style="1" customWidth="1"/>
    <col min="5127" max="5127" width="15.42578125" style="1" bestFit="1" customWidth="1"/>
    <col min="5128" max="5128" width="8.85546875" style="1" customWidth="1"/>
    <col min="5129" max="5129" width="17.85546875" style="1" bestFit="1" customWidth="1"/>
    <col min="5130" max="5130" width="10.85546875" style="1" customWidth="1"/>
    <col min="5131" max="5131" width="26.7109375" style="1" customWidth="1"/>
    <col min="5132" max="5378" width="8.85546875" style="1"/>
    <col min="5379" max="5379" width="8.42578125" style="1" bestFit="1" customWidth="1"/>
    <col min="5380" max="5380" width="51.42578125" style="1" bestFit="1" customWidth="1"/>
    <col min="5381" max="5381" width="8.85546875" style="1" customWidth="1"/>
    <col min="5382" max="5382" width="71.28515625" style="1" customWidth="1"/>
    <col min="5383" max="5383" width="15.42578125" style="1" bestFit="1" customWidth="1"/>
    <col min="5384" max="5384" width="8.85546875" style="1" customWidth="1"/>
    <col min="5385" max="5385" width="17.85546875" style="1" bestFit="1" customWidth="1"/>
    <col min="5386" max="5386" width="10.85546875" style="1" customWidth="1"/>
    <col min="5387" max="5387" width="26.7109375" style="1" customWidth="1"/>
    <col min="5388" max="5634" width="8.85546875" style="1"/>
    <col min="5635" max="5635" width="8.42578125" style="1" bestFit="1" customWidth="1"/>
    <col min="5636" max="5636" width="51.42578125" style="1" bestFit="1" customWidth="1"/>
    <col min="5637" max="5637" width="8.85546875" style="1" customWidth="1"/>
    <col min="5638" max="5638" width="71.28515625" style="1" customWidth="1"/>
    <col min="5639" max="5639" width="15.42578125" style="1" bestFit="1" customWidth="1"/>
    <col min="5640" max="5640" width="8.85546875" style="1" customWidth="1"/>
    <col min="5641" max="5641" width="17.85546875" style="1" bestFit="1" customWidth="1"/>
    <col min="5642" max="5642" width="10.85546875" style="1" customWidth="1"/>
    <col min="5643" max="5643" width="26.7109375" style="1" customWidth="1"/>
    <col min="5644" max="5890" width="8.85546875" style="1"/>
    <col min="5891" max="5891" width="8.42578125" style="1" bestFit="1" customWidth="1"/>
    <col min="5892" max="5892" width="51.42578125" style="1" bestFit="1" customWidth="1"/>
    <col min="5893" max="5893" width="8.85546875" style="1" customWidth="1"/>
    <col min="5894" max="5894" width="71.28515625" style="1" customWidth="1"/>
    <col min="5895" max="5895" width="15.42578125" style="1" bestFit="1" customWidth="1"/>
    <col min="5896" max="5896" width="8.85546875" style="1" customWidth="1"/>
    <col min="5897" max="5897" width="17.85546875" style="1" bestFit="1" customWidth="1"/>
    <col min="5898" max="5898" width="10.85546875" style="1" customWidth="1"/>
    <col min="5899" max="5899" width="26.7109375" style="1" customWidth="1"/>
    <col min="5900" max="6146" width="8.85546875" style="1"/>
    <col min="6147" max="6147" width="8.42578125" style="1" bestFit="1" customWidth="1"/>
    <col min="6148" max="6148" width="51.42578125" style="1" bestFit="1" customWidth="1"/>
    <col min="6149" max="6149" width="8.85546875" style="1" customWidth="1"/>
    <col min="6150" max="6150" width="71.28515625" style="1" customWidth="1"/>
    <col min="6151" max="6151" width="15.42578125" style="1" bestFit="1" customWidth="1"/>
    <col min="6152" max="6152" width="8.85546875" style="1" customWidth="1"/>
    <col min="6153" max="6153" width="17.85546875" style="1" bestFit="1" customWidth="1"/>
    <col min="6154" max="6154" width="10.85546875" style="1" customWidth="1"/>
    <col min="6155" max="6155" width="26.7109375" style="1" customWidth="1"/>
    <col min="6156" max="6402" width="8.85546875" style="1"/>
    <col min="6403" max="6403" width="8.42578125" style="1" bestFit="1" customWidth="1"/>
    <col min="6404" max="6404" width="51.42578125" style="1" bestFit="1" customWidth="1"/>
    <col min="6405" max="6405" width="8.85546875" style="1" customWidth="1"/>
    <col min="6406" max="6406" width="71.28515625" style="1" customWidth="1"/>
    <col min="6407" max="6407" width="15.42578125" style="1" bestFit="1" customWidth="1"/>
    <col min="6408" max="6408" width="8.85546875" style="1" customWidth="1"/>
    <col min="6409" max="6409" width="17.85546875" style="1" bestFit="1" customWidth="1"/>
    <col min="6410" max="6410" width="10.85546875" style="1" customWidth="1"/>
    <col min="6411" max="6411" width="26.7109375" style="1" customWidth="1"/>
    <col min="6412" max="6658" width="8.85546875" style="1"/>
    <col min="6659" max="6659" width="8.42578125" style="1" bestFit="1" customWidth="1"/>
    <col min="6660" max="6660" width="51.42578125" style="1" bestFit="1" customWidth="1"/>
    <col min="6661" max="6661" width="8.85546875" style="1" customWidth="1"/>
    <col min="6662" max="6662" width="71.28515625" style="1" customWidth="1"/>
    <col min="6663" max="6663" width="15.42578125" style="1" bestFit="1" customWidth="1"/>
    <col min="6664" max="6664" width="8.85546875" style="1" customWidth="1"/>
    <col min="6665" max="6665" width="17.85546875" style="1" bestFit="1" customWidth="1"/>
    <col min="6666" max="6666" width="10.85546875" style="1" customWidth="1"/>
    <col min="6667" max="6667" width="26.7109375" style="1" customWidth="1"/>
    <col min="6668" max="6914" width="8.85546875" style="1"/>
    <col min="6915" max="6915" width="8.42578125" style="1" bestFit="1" customWidth="1"/>
    <col min="6916" max="6916" width="51.42578125" style="1" bestFit="1" customWidth="1"/>
    <col min="6917" max="6917" width="8.85546875" style="1" customWidth="1"/>
    <col min="6918" max="6918" width="71.28515625" style="1" customWidth="1"/>
    <col min="6919" max="6919" width="15.42578125" style="1" bestFit="1" customWidth="1"/>
    <col min="6920" max="6920" width="8.85546875" style="1" customWidth="1"/>
    <col min="6921" max="6921" width="17.85546875" style="1" bestFit="1" customWidth="1"/>
    <col min="6922" max="6922" width="10.85546875" style="1" customWidth="1"/>
    <col min="6923" max="6923" width="26.7109375" style="1" customWidth="1"/>
    <col min="6924" max="7170" width="8.85546875" style="1"/>
    <col min="7171" max="7171" width="8.42578125" style="1" bestFit="1" customWidth="1"/>
    <col min="7172" max="7172" width="51.42578125" style="1" bestFit="1" customWidth="1"/>
    <col min="7173" max="7173" width="8.85546875" style="1" customWidth="1"/>
    <col min="7174" max="7174" width="71.28515625" style="1" customWidth="1"/>
    <col min="7175" max="7175" width="15.42578125" style="1" bestFit="1" customWidth="1"/>
    <col min="7176" max="7176" width="8.85546875" style="1" customWidth="1"/>
    <col min="7177" max="7177" width="17.85546875" style="1" bestFit="1" customWidth="1"/>
    <col min="7178" max="7178" width="10.85546875" style="1" customWidth="1"/>
    <col min="7179" max="7179" width="26.7109375" style="1" customWidth="1"/>
    <col min="7180" max="7426" width="8.85546875" style="1"/>
    <col min="7427" max="7427" width="8.42578125" style="1" bestFit="1" customWidth="1"/>
    <col min="7428" max="7428" width="51.42578125" style="1" bestFit="1" customWidth="1"/>
    <col min="7429" max="7429" width="8.85546875" style="1" customWidth="1"/>
    <col min="7430" max="7430" width="71.28515625" style="1" customWidth="1"/>
    <col min="7431" max="7431" width="15.42578125" style="1" bestFit="1" customWidth="1"/>
    <col min="7432" max="7432" width="8.85546875" style="1" customWidth="1"/>
    <col min="7433" max="7433" width="17.85546875" style="1" bestFit="1" customWidth="1"/>
    <col min="7434" max="7434" width="10.85546875" style="1" customWidth="1"/>
    <col min="7435" max="7435" width="26.7109375" style="1" customWidth="1"/>
    <col min="7436" max="7682" width="8.85546875" style="1"/>
    <col min="7683" max="7683" width="8.42578125" style="1" bestFit="1" customWidth="1"/>
    <col min="7684" max="7684" width="51.42578125" style="1" bestFit="1" customWidth="1"/>
    <col min="7685" max="7685" width="8.85546875" style="1" customWidth="1"/>
    <col min="7686" max="7686" width="71.28515625" style="1" customWidth="1"/>
    <col min="7687" max="7687" width="15.42578125" style="1" bestFit="1" customWidth="1"/>
    <col min="7688" max="7688" width="8.85546875" style="1" customWidth="1"/>
    <col min="7689" max="7689" width="17.85546875" style="1" bestFit="1" customWidth="1"/>
    <col min="7690" max="7690" width="10.85546875" style="1" customWidth="1"/>
    <col min="7691" max="7691" width="26.7109375" style="1" customWidth="1"/>
    <col min="7692" max="7938" width="8.85546875" style="1"/>
    <col min="7939" max="7939" width="8.42578125" style="1" bestFit="1" customWidth="1"/>
    <col min="7940" max="7940" width="51.42578125" style="1" bestFit="1" customWidth="1"/>
    <col min="7941" max="7941" width="8.85546875" style="1" customWidth="1"/>
    <col min="7942" max="7942" width="71.28515625" style="1" customWidth="1"/>
    <col min="7943" max="7943" width="15.42578125" style="1" bestFit="1" customWidth="1"/>
    <col min="7944" max="7944" width="8.85546875" style="1" customWidth="1"/>
    <col min="7945" max="7945" width="17.85546875" style="1" bestFit="1" customWidth="1"/>
    <col min="7946" max="7946" width="10.85546875" style="1" customWidth="1"/>
    <col min="7947" max="7947" width="26.7109375" style="1" customWidth="1"/>
    <col min="7948" max="8194" width="8.85546875" style="1"/>
    <col min="8195" max="8195" width="8.42578125" style="1" bestFit="1" customWidth="1"/>
    <col min="8196" max="8196" width="51.42578125" style="1" bestFit="1" customWidth="1"/>
    <col min="8197" max="8197" width="8.85546875" style="1" customWidth="1"/>
    <col min="8198" max="8198" width="71.28515625" style="1" customWidth="1"/>
    <col min="8199" max="8199" width="15.42578125" style="1" bestFit="1" customWidth="1"/>
    <col min="8200" max="8200" width="8.85546875" style="1" customWidth="1"/>
    <col min="8201" max="8201" width="17.85546875" style="1" bestFit="1" customWidth="1"/>
    <col min="8202" max="8202" width="10.85546875" style="1" customWidth="1"/>
    <col min="8203" max="8203" width="26.7109375" style="1" customWidth="1"/>
    <col min="8204" max="8450" width="8.85546875" style="1"/>
    <col min="8451" max="8451" width="8.42578125" style="1" bestFit="1" customWidth="1"/>
    <col min="8452" max="8452" width="51.42578125" style="1" bestFit="1" customWidth="1"/>
    <col min="8453" max="8453" width="8.85546875" style="1" customWidth="1"/>
    <col min="8454" max="8454" width="71.28515625" style="1" customWidth="1"/>
    <col min="8455" max="8455" width="15.42578125" style="1" bestFit="1" customWidth="1"/>
    <col min="8456" max="8456" width="8.85546875" style="1" customWidth="1"/>
    <col min="8457" max="8457" width="17.85546875" style="1" bestFit="1" customWidth="1"/>
    <col min="8458" max="8458" width="10.85546875" style="1" customWidth="1"/>
    <col min="8459" max="8459" width="26.7109375" style="1" customWidth="1"/>
    <col min="8460" max="8706" width="8.85546875" style="1"/>
    <col min="8707" max="8707" width="8.42578125" style="1" bestFit="1" customWidth="1"/>
    <col min="8708" max="8708" width="51.42578125" style="1" bestFit="1" customWidth="1"/>
    <col min="8709" max="8709" width="8.85546875" style="1" customWidth="1"/>
    <col min="8710" max="8710" width="71.28515625" style="1" customWidth="1"/>
    <col min="8711" max="8711" width="15.42578125" style="1" bestFit="1" customWidth="1"/>
    <col min="8712" max="8712" width="8.85546875" style="1" customWidth="1"/>
    <col min="8713" max="8713" width="17.85546875" style="1" bestFit="1" customWidth="1"/>
    <col min="8714" max="8714" width="10.85546875" style="1" customWidth="1"/>
    <col min="8715" max="8715" width="26.7109375" style="1" customWidth="1"/>
    <col min="8716" max="8962" width="8.85546875" style="1"/>
    <col min="8963" max="8963" width="8.42578125" style="1" bestFit="1" customWidth="1"/>
    <col min="8964" max="8964" width="51.42578125" style="1" bestFit="1" customWidth="1"/>
    <col min="8965" max="8965" width="8.85546875" style="1" customWidth="1"/>
    <col min="8966" max="8966" width="71.28515625" style="1" customWidth="1"/>
    <col min="8967" max="8967" width="15.42578125" style="1" bestFit="1" customWidth="1"/>
    <col min="8968" max="8968" width="8.85546875" style="1" customWidth="1"/>
    <col min="8969" max="8969" width="17.85546875" style="1" bestFit="1" customWidth="1"/>
    <col min="8970" max="8970" width="10.85546875" style="1" customWidth="1"/>
    <col min="8971" max="8971" width="26.7109375" style="1" customWidth="1"/>
    <col min="8972" max="9218" width="8.85546875" style="1"/>
    <col min="9219" max="9219" width="8.42578125" style="1" bestFit="1" customWidth="1"/>
    <col min="9220" max="9220" width="51.42578125" style="1" bestFit="1" customWidth="1"/>
    <col min="9221" max="9221" width="8.85546875" style="1" customWidth="1"/>
    <col min="9222" max="9222" width="71.28515625" style="1" customWidth="1"/>
    <col min="9223" max="9223" width="15.42578125" style="1" bestFit="1" customWidth="1"/>
    <col min="9224" max="9224" width="8.85546875" style="1" customWidth="1"/>
    <col min="9225" max="9225" width="17.85546875" style="1" bestFit="1" customWidth="1"/>
    <col min="9226" max="9226" width="10.85546875" style="1" customWidth="1"/>
    <col min="9227" max="9227" width="26.7109375" style="1" customWidth="1"/>
    <col min="9228" max="9474" width="8.85546875" style="1"/>
    <col min="9475" max="9475" width="8.42578125" style="1" bestFit="1" customWidth="1"/>
    <col min="9476" max="9476" width="51.42578125" style="1" bestFit="1" customWidth="1"/>
    <col min="9477" max="9477" width="8.85546875" style="1" customWidth="1"/>
    <col min="9478" max="9478" width="71.28515625" style="1" customWidth="1"/>
    <col min="9479" max="9479" width="15.42578125" style="1" bestFit="1" customWidth="1"/>
    <col min="9480" max="9480" width="8.85546875" style="1" customWidth="1"/>
    <col min="9481" max="9481" width="17.85546875" style="1" bestFit="1" customWidth="1"/>
    <col min="9482" max="9482" width="10.85546875" style="1" customWidth="1"/>
    <col min="9483" max="9483" width="26.7109375" style="1" customWidth="1"/>
    <col min="9484" max="9730" width="8.85546875" style="1"/>
    <col min="9731" max="9731" width="8.42578125" style="1" bestFit="1" customWidth="1"/>
    <col min="9732" max="9732" width="51.42578125" style="1" bestFit="1" customWidth="1"/>
    <col min="9733" max="9733" width="8.85546875" style="1" customWidth="1"/>
    <col min="9734" max="9734" width="71.28515625" style="1" customWidth="1"/>
    <col min="9735" max="9735" width="15.42578125" style="1" bestFit="1" customWidth="1"/>
    <col min="9736" max="9736" width="8.85546875" style="1" customWidth="1"/>
    <col min="9737" max="9737" width="17.85546875" style="1" bestFit="1" customWidth="1"/>
    <col min="9738" max="9738" width="10.85546875" style="1" customWidth="1"/>
    <col min="9739" max="9739" width="26.7109375" style="1" customWidth="1"/>
    <col min="9740" max="9986" width="8.85546875" style="1"/>
    <col min="9987" max="9987" width="8.42578125" style="1" bestFit="1" customWidth="1"/>
    <col min="9988" max="9988" width="51.42578125" style="1" bestFit="1" customWidth="1"/>
    <col min="9989" max="9989" width="8.85546875" style="1" customWidth="1"/>
    <col min="9990" max="9990" width="71.28515625" style="1" customWidth="1"/>
    <col min="9991" max="9991" width="15.42578125" style="1" bestFit="1" customWidth="1"/>
    <col min="9992" max="9992" width="8.85546875" style="1" customWidth="1"/>
    <col min="9993" max="9993" width="17.85546875" style="1" bestFit="1" customWidth="1"/>
    <col min="9994" max="9994" width="10.85546875" style="1" customWidth="1"/>
    <col min="9995" max="9995" width="26.7109375" style="1" customWidth="1"/>
    <col min="9996" max="10242" width="8.85546875" style="1"/>
    <col min="10243" max="10243" width="8.42578125" style="1" bestFit="1" customWidth="1"/>
    <col min="10244" max="10244" width="51.42578125" style="1" bestFit="1" customWidth="1"/>
    <col min="10245" max="10245" width="8.85546875" style="1" customWidth="1"/>
    <col min="10246" max="10246" width="71.28515625" style="1" customWidth="1"/>
    <col min="10247" max="10247" width="15.42578125" style="1" bestFit="1" customWidth="1"/>
    <col min="10248" max="10248" width="8.85546875" style="1" customWidth="1"/>
    <col min="10249" max="10249" width="17.85546875" style="1" bestFit="1" customWidth="1"/>
    <col min="10250" max="10250" width="10.85546875" style="1" customWidth="1"/>
    <col min="10251" max="10251" width="26.7109375" style="1" customWidth="1"/>
    <col min="10252" max="10498" width="8.85546875" style="1"/>
    <col min="10499" max="10499" width="8.42578125" style="1" bestFit="1" customWidth="1"/>
    <col min="10500" max="10500" width="51.42578125" style="1" bestFit="1" customWidth="1"/>
    <col min="10501" max="10501" width="8.85546875" style="1" customWidth="1"/>
    <col min="10502" max="10502" width="71.28515625" style="1" customWidth="1"/>
    <col min="10503" max="10503" width="15.42578125" style="1" bestFit="1" customWidth="1"/>
    <col min="10504" max="10504" width="8.85546875" style="1" customWidth="1"/>
    <col min="10505" max="10505" width="17.85546875" style="1" bestFit="1" customWidth="1"/>
    <col min="10506" max="10506" width="10.85546875" style="1" customWidth="1"/>
    <col min="10507" max="10507" width="26.7109375" style="1" customWidth="1"/>
    <col min="10508" max="10754" width="8.85546875" style="1"/>
    <col min="10755" max="10755" width="8.42578125" style="1" bestFit="1" customWidth="1"/>
    <col min="10756" max="10756" width="51.42578125" style="1" bestFit="1" customWidth="1"/>
    <col min="10757" max="10757" width="8.85546875" style="1" customWidth="1"/>
    <col min="10758" max="10758" width="71.28515625" style="1" customWidth="1"/>
    <col min="10759" max="10759" width="15.42578125" style="1" bestFit="1" customWidth="1"/>
    <col min="10760" max="10760" width="8.85546875" style="1" customWidth="1"/>
    <col min="10761" max="10761" width="17.85546875" style="1" bestFit="1" customWidth="1"/>
    <col min="10762" max="10762" width="10.85546875" style="1" customWidth="1"/>
    <col min="10763" max="10763" width="26.7109375" style="1" customWidth="1"/>
    <col min="10764" max="11010" width="8.85546875" style="1"/>
    <col min="11011" max="11011" width="8.42578125" style="1" bestFit="1" customWidth="1"/>
    <col min="11012" max="11012" width="51.42578125" style="1" bestFit="1" customWidth="1"/>
    <col min="11013" max="11013" width="8.85546875" style="1" customWidth="1"/>
    <col min="11014" max="11014" width="71.28515625" style="1" customWidth="1"/>
    <col min="11015" max="11015" width="15.42578125" style="1" bestFit="1" customWidth="1"/>
    <col min="11016" max="11016" width="8.85546875" style="1" customWidth="1"/>
    <col min="11017" max="11017" width="17.85546875" style="1" bestFit="1" customWidth="1"/>
    <col min="11018" max="11018" width="10.85546875" style="1" customWidth="1"/>
    <col min="11019" max="11019" width="26.7109375" style="1" customWidth="1"/>
    <col min="11020" max="11266" width="8.85546875" style="1"/>
    <col min="11267" max="11267" width="8.42578125" style="1" bestFit="1" customWidth="1"/>
    <col min="11268" max="11268" width="51.42578125" style="1" bestFit="1" customWidth="1"/>
    <col min="11269" max="11269" width="8.85546875" style="1" customWidth="1"/>
    <col min="11270" max="11270" width="71.28515625" style="1" customWidth="1"/>
    <col min="11271" max="11271" width="15.42578125" style="1" bestFit="1" customWidth="1"/>
    <col min="11272" max="11272" width="8.85546875" style="1" customWidth="1"/>
    <col min="11273" max="11273" width="17.85546875" style="1" bestFit="1" customWidth="1"/>
    <col min="11274" max="11274" width="10.85546875" style="1" customWidth="1"/>
    <col min="11275" max="11275" width="26.7109375" style="1" customWidth="1"/>
    <col min="11276" max="11522" width="8.85546875" style="1"/>
    <col min="11523" max="11523" width="8.42578125" style="1" bestFit="1" customWidth="1"/>
    <col min="11524" max="11524" width="51.42578125" style="1" bestFit="1" customWidth="1"/>
    <col min="11525" max="11525" width="8.85546875" style="1" customWidth="1"/>
    <col min="11526" max="11526" width="71.28515625" style="1" customWidth="1"/>
    <col min="11527" max="11527" width="15.42578125" style="1" bestFit="1" customWidth="1"/>
    <col min="11528" max="11528" width="8.85546875" style="1" customWidth="1"/>
    <col min="11529" max="11529" width="17.85546875" style="1" bestFit="1" customWidth="1"/>
    <col min="11530" max="11530" width="10.85546875" style="1" customWidth="1"/>
    <col min="11531" max="11531" width="26.7109375" style="1" customWidth="1"/>
    <col min="11532" max="11778" width="8.85546875" style="1"/>
    <col min="11779" max="11779" width="8.42578125" style="1" bestFit="1" customWidth="1"/>
    <col min="11780" max="11780" width="51.42578125" style="1" bestFit="1" customWidth="1"/>
    <col min="11781" max="11781" width="8.85546875" style="1" customWidth="1"/>
    <col min="11782" max="11782" width="71.28515625" style="1" customWidth="1"/>
    <col min="11783" max="11783" width="15.42578125" style="1" bestFit="1" customWidth="1"/>
    <col min="11784" max="11784" width="8.85546875" style="1" customWidth="1"/>
    <col min="11785" max="11785" width="17.85546875" style="1" bestFit="1" customWidth="1"/>
    <col min="11786" max="11786" width="10.85546875" style="1" customWidth="1"/>
    <col min="11787" max="11787" width="26.7109375" style="1" customWidth="1"/>
    <col min="11788" max="12034" width="8.85546875" style="1"/>
    <col min="12035" max="12035" width="8.42578125" style="1" bestFit="1" customWidth="1"/>
    <col min="12036" max="12036" width="51.42578125" style="1" bestFit="1" customWidth="1"/>
    <col min="12037" max="12037" width="8.85546875" style="1" customWidth="1"/>
    <col min="12038" max="12038" width="71.28515625" style="1" customWidth="1"/>
    <col min="12039" max="12039" width="15.42578125" style="1" bestFit="1" customWidth="1"/>
    <col min="12040" max="12040" width="8.85546875" style="1" customWidth="1"/>
    <col min="12041" max="12041" width="17.85546875" style="1" bestFit="1" customWidth="1"/>
    <col min="12042" max="12042" width="10.85546875" style="1" customWidth="1"/>
    <col min="12043" max="12043" width="26.7109375" style="1" customWidth="1"/>
    <col min="12044" max="12290" width="8.85546875" style="1"/>
    <col min="12291" max="12291" width="8.42578125" style="1" bestFit="1" customWidth="1"/>
    <col min="12292" max="12292" width="51.42578125" style="1" bestFit="1" customWidth="1"/>
    <col min="12293" max="12293" width="8.85546875" style="1" customWidth="1"/>
    <col min="12294" max="12294" width="71.28515625" style="1" customWidth="1"/>
    <col min="12295" max="12295" width="15.42578125" style="1" bestFit="1" customWidth="1"/>
    <col min="12296" max="12296" width="8.85546875" style="1" customWidth="1"/>
    <col min="12297" max="12297" width="17.85546875" style="1" bestFit="1" customWidth="1"/>
    <col min="12298" max="12298" width="10.85546875" style="1" customWidth="1"/>
    <col min="12299" max="12299" width="26.7109375" style="1" customWidth="1"/>
    <col min="12300" max="12546" width="8.85546875" style="1"/>
    <col min="12547" max="12547" width="8.42578125" style="1" bestFit="1" customWidth="1"/>
    <col min="12548" max="12548" width="51.42578125" style="1" bestFit="1" customWidth="1"/>
    <col min="12549" max="12549" width="8.85546875" style="1" customWidth="1"/>
    <col min="12550" max="12550" width="71.28515625" style="1" customWidth="1"/>
    <col min="12551" max="12551" width="15.42578125" style="1" bestFit="1" customWidth="1"/>
    <col min="12552" max="12552" width="8.85546875" style="1" customWidth="1"/>
    <col min="12553" max="12553" width="17.85546875" style="1" bestFit="1" customWidth="1"/>
    <col min="12554" max="12554" width="10.85546875" style="1" customWidth="1"/>
    <col min="12555" max="12555" width="26.7109375" style="1" customWidth="1"/>
    <col min="12556" max="12802" width="8.85546875" style="1"/>
    <col min="12803" max="12803" width="8.42578125" style="1" bestFit="1" customWidth="1"/>
    <col min="12804" max="12804" width="51.42578125" style="1" bestFit="1" customWidth="1"/>
    <col min="12805" max="12805" width="8.85546875" style="1" customWidth="1"/>
    <col min="12806" max="12806" width="71.28515625" style="1" customWidth="1"/>
    <col min="12807" max="12807" width="15.42578125" style="1" bestFit="1" customWidth="1"/>
    <col min="12808" max="12808" width="8.85546875" style="1" customWidth="1"/>
    <col min="12809" max="12809" width="17.85546875" style="1" bestFit="1" customWidth="1"/>
    <col min="12810" max="12810" width="10.85546875" style="1" customWidth="1"/>
    <col min="12811" max="12811" width="26.7109375" style="1" customWidth="1"/>
    <col min="12812" max="13058" width="8.85546875" style="1"/>
    <col min="13059" max="13059" width="8.42578125" style="1" bestFit="1" customWidth="1"/>
    <col min="13060" max="13060" width="51.42578125" style="1" bestFit="1" customWidth="1"/>
    <col min="13061" max="13061" width="8.85546875" style="1" customWidth="1"/>
    <col min="13062" max="13062" width="71.28515625" style="1" customWidth="1"/>
    <col min="13063" max="13063" width="15.42578125" style="1" bestFit="1" customWidth="1"/>
    <col min="13064" max="13064" width="8.85546875" style="1" customWidth="1"/>
    <col min="13065" max="13065" width="17.85546875" style="1" bestFit="1" customWidth="1"/>
    <col min="13066" max="13066" width="10.85546875" style="1" customWidth="1"/>
    <col min="13067" max="13067" width="26.7109375" style="1" customWidth="1"/>
    <col min="13068" max="13314" width="8.85546875" style="1"/>
    <col min="13315" max="13315" width="8.42578125" style="1" bestFit="1" customWidth="1"/>
    <col min="13316" max="13316" width="51.42578125" style="1" bestFit="1" customWidth="1"/>
    <col min="13317" max="13317" width="8.85546875" style="1" customWidth="1"/>
    <col min="13318" max="13318" width="71.28515625" style="1" customWidth="1"/>
    <col min="13319" max="13319" width="15.42578125" style="1" bestFit="1" customWidth="1"/>
    <col min="13320" max="13320" width="8.85546875" style="1" customWidth="1"/>
    <col min="13321" max="13321" width="17.85546875" style="1" bestFit="1" customWidth="1"/>
    <col min="13322" max="13322" width="10.85546875" style="1" customWidth="1"/>
    <col min="13323" max="13323" width="26.7109375" style="1" customWidth="1"/>
    <col min="13324" max="13570" width="8.85546875" style="1"/>
    <col min="13571" max="13571" width="8.42578125" style="1" bestFit="1" customWidth="1"/>
    <col min="13572" max="13572" width="51.42578125" style="1" bestFit="1" customWidth="1"/>
    <col min="13573" max="13573" width="8.85546875" style="1" customWidth="1"/>
    <col min="13574" max="13574" width="71.28515625" style="1" customWidth="1"/>
    <col min="13575" max="13575" width="15.42578125" style="1" bestFit="1" customWidth="1"/>
    <col min="13576" max="13576" width="8.85546875" style="1" customWidth="1"/>
    <col min="13577" max="13577" width="17.85546875" style="1" bestFit="1" customWidth="1"/>
    <col min="13578" max="13578" width="10.85546875" style="1" customWidth="1"/>
    <col min="13579" max="13579" width="26.7109375" style="1" customWidth="1"/>
    <col min="13580" max="13826" width="8.85546875" style="1"/>
    <col min="13827" max="13827" width="8.42578125" style="1" bestFit="1" customWidth="1"/>
    <col min="13828" max="13828" width="51.42578125" style="1" bestFit="1" customWidth="1"/>
    <col min="13829" max="13829" width="8.85546875" style="1" customWidth="1"/>
    <col min="13830" max="13830" width="71.28515625" style="1" customWidth="1"/>
    <col min="13831" max="13831" width="15.42578125" style="1" bestFit="1" customWidth="1"/>
    <col min="13832" max="13832" width="8.85546875" style="1" customWidth="1"/>
    <col min="13833" max="13833" width="17.85546875" style="1" bestFit="1" customWidth="1"/>
    <col min="13834" max="13834" width="10.85546875" style="1" customWidth="1"/>
    <col min="13835" max="13835" width="26.7109375" style="1" customWidth="1"/>
    <col min="13836" max="14082" width="8.85546875" style="1"/>
    <col min="14083" max="14083" width="8.42578125" style="1" bestFit="1" customWidth="1"/>
    <col min="14084" max="14084" width="51.42578125" style="1" bestFit="1" customWidth="1"/>
    <col min="14085" max="14085" width="8.85546875" style="1" customWidth="1"/>
    <col min="14086" max="14086" width="71.28515625" style="1" customWidth="1"/>
    <col min="14087" max="14087" width="15.42578125" style="1" bestFit="1" customWidth="1"/>
    <col min="14088" max="14088" width="8.85546875" style="1" customWidth="1"/>
    <col min="14089" max="14089" width="17.85546875" style="1" bestFit="1" customWidth="1"/>
    <col min="14090" max="14090" width="10.85546875" style="1" customWidth="1"/>
    <col min="14091" max="14091" width="26.7109375" style="1" customWidth="1"/>
    <col min="14092" max="14338" width="8.85546875" style="1"/>
    <col min="14339" max="14339" width="8.42578125" style="1" bestFit="1" customWidth="1"/>
    <col min="14340" max="14340" width="51.42578125" style="1" bestFit="1" customWidth="1"/>
    <col min="14341" max="14341" width="8.85546875" style="1" customWidth="1"/>
    <col min="14342" max="14342" width="71.28515625" style="1" customWidth="1"/>
    <col min="14343" max="14343" width="15.42578125" style="1" bestFit="1" customWidth="1"/>
    <col min="14344" max="14344" width="8.85546875" style="1" customWidth="1"/>
    <col min="14345" max="14345" width="17.85546875" style="1" bestFit="1" customWidth="1"/>
    <col min="14346" max="14346" width="10.85546875" style="1" customWidth="1"/>
    <col min="14347" max="14347" width="26.7109375" style="1" customWidth="1"/>
    <col min="14348" max="14594" width="8.85546875" style="1"/>
    <col min="14595" max="14595" width="8.42578125" style="1" bestFit="1" customWidth="1"/>
    <col min="14596" max="14596" width="51.42578125" style="1" bestFit="1" customWidth="1"/>
    <col min="14597" max="14597" width="8.85546875" style="1" customWidth="1"/>
    <col min="14598" max="14598" width="71.28515625" style="1" customWidth="1"/>
    <col min="14599" max="14599" width="15.42578125" style="1" bestFit="1" customWidth="1"/>
    <col min="14600" max="14600" width="8.85546875" style="1" customWidth="1"/>
    <col min="14601" max="14601" width="17.85546875" style="1" bestFit="1" customWidth="1"/>
    <col min="14602" max="14602" width="10.85546875" style="1" customWidth="1"/>
    <col min="14603" max="14603" width="26.7109375" style="1" customWidth="1"/>
    <col min="14604" max="14850" width="8.85546875" style="1"/>
    <col min="14851" max="14851" width="8.42578125" style="1" bestFit="1" customWidth="1"/>
    <col min="14852" max="14852" width="51.42578125" style="1" bestFit="1" customWidth="1"/>
    <col min="14853" max="14853" width="8.85546875" style="1" customWidth="1"/>
    <col min="14854" max="14854" width="71.28515625" style="1" customWidth="1"/>
    <col min="14855" max="14855" width="15.42578125" style="1" bestFit="1" customWidth="1"/>
    <col min="14856" max="14856" width="8.85546875" style="1" customWidth="1"/>
    <col min="14857" max="14857" width="17.85546875" style="1" bestFit="1" customWidth="1"/>
    <col min="14858" max="14858" width="10.85546875" style="1" customWidth="1"/>
    <col min="14859" max="14859" width="26.7109375" style="1" customWidth="1"/>
    <col min="14860" max="15106" width="8.85546875" style="1"/>
    <col min="15107" max="15107" width="8.42578125" style="1" bestFit="1" customWidth="1"/>
    <col min="15108" max="15108" width="51.42578125" style="1" bestFit="1" customWidth="1"/>
    <col min="15109" max="15109" width="8.85546875" style="1" customWidth="1"/>
    <col min="15110" max="15110" width="71.28515625" style="1" customWidth="1"/>
    <col min="15111" max="15111" width="15.42578125" style="1" bestFit="1" customWidth="1"/>
    <col min="15112" max="15112" width="8.85546875" style="1" customWidth="1"/>
    <col min="15113" max="15113" width="17.85546875" style="1" bestFit="1" customWidth="1"/>
    <col min="15114" max="15114" width="10.85546875" style="1" customWidth="1"/>
    <col min="15115" max="15115" width="26.7109375" style="1" customWidth="1"/>
    <col min="15116" max="15362" width="8.85546875" style="1"/>
    <col min="15363" max="15363" width="8.42578125" style="1" bestFit="1" customWidth="1"/>
    <col min="15364" max="15364" width="51.42578125" style="1" bestFit="1" customWidth="1"/>
    <col min="15365" max="15365" width="8.85546875" style="1" customWidth="1"/>
    <col min="15366" max="15366" width="71.28515625" style="1" customWidth="1"/>
    <col min="15367" max="15367" width="15.42578125" style="1" bestFit="1" customWidth="1"/>
    <col min="15368" max="15368" width="8.85546875" style="1" customWidth="1"/>
    <col min="15369" max="15369" width="17.85546875" style="1" bestFit="1" customWidth="1"/>
    <col min="15370" max="15370" width="10.85546875" style="1" customWidth="1"/>
    <col min="15371" max="15371" width="26.7109375" style="1" customWidth="1"/>
    <col min="15372" max="15618" width="8.85546875" style="1"/>
    <col min="15619" max="15619" width="8.42578125" style="1" bestFit="1" customWidth="1"/>
    <col min="15620" max="15620" width="51.42578125" style="1" bestFit="1" customWidth="1"/>
    <col min="15621" max="15621" width="8.85546875" style="1" customWidth="1"/>
    <col min="15622" max="15622" width="71.28515625" style="1" customWidth="1"/>
    <col min="15623" max="15623" width="15.42578125" style="1" bestFit="1" customWidth="1"/>
    <col min="15624" max="15624" width="8.85546875" style="1" customWidth="1"/>
    <col min="15625" max="15625" width="17.85546875" style="1" bestFit="1" customWidth="1"/>
    <col min="15626" max="15626" width="10.85546875" style="1" customWidth="1"/>
    <col min="15627" max="15627" width="26.7109375" style="1" customWidth="1"/>
    <col min="15628" max="15874" width="8.85546875" style="1"/>
    <col min="15875" max="15875" width="8.42578125" style="1" bestFit="1" customWidth="1"/>
    <col min="15876" max="15876" width="51.42578125" style="1" bestFit="1" customWidth="1"/>
    <col min="15877" max="15877" width="8.85546875" style="1" customWidth="1"/>
    <col min="15878" max="15878" width="71.28515625" style="1" customWidth="1"/>
    <col min="15879" max="15879" width="15.42578125" style="1" bestFit="1" customWidth="1"/>
    <col min="15880" max="15880" width="8.85546875" style="1" customWidth="1"/>
    <col min="15881" max="15881" width="17.85546875" style="1" bestFit="1" customWidth="1"/>
    <col min="15882" max="15882" width="10.85546875" style="1" customWidth="1"/>
    <col min="15883" max="15883" width="26.7109375" style="1" customWidth="1"/>
    <col min="15884" max="16130" width="8.85546875" style="1"/>
    <col min="16131" max="16131" width="8.42578125" style="1" bestFit="1" customWidth="1"/>
    <col min="16132" max="16132" width="51.42578125" style="1" bestFit="1" customWidth="1"/>
    <col min="16133" max="16133" width="8.85546875" style="1" customWidth="1"/>
    <col min="16134" max="16134" width="71.28515625" style="1" customWidth="1"/>
    <col min="16135" max="16135" width="15.42578125" style="1" bestFit="1" customWidth="1"/>
    <col min="16136" max="16136" width="8.85546875" style="1" customWidth="1"/>
    <col min="16137" max="16137" width="17.85546875" style="1" bestFit="1" customWidth="1"/>
    <col min="16138" max="16138" width="10.85546875" style="1" customWidth="1"/>
    <col min="16139" max="16139" width="26.7109375" style="1" customWidth="1"/>
    <col min="16140" max="16384" width="8.85546875" style="1"/>
  </cols>
  <sheetData>
    <row r="1" spans="1:13" s="19" customFormat="1" ht="33" x14ac:dyDescent="0.25">
      <c r="A1" s="3" t="s">
        <v>0</v>
      </c>
      <c r="B1" s="4" t="s">
        <v>1</v>
      </c>
      <c r="C1" s="21" t="s">
        <v>2</v>
      </c>
      <c r="D1" s="9" t="s">
        <v>3</v>
      </c>
      <c r="E1" s="3" t="s">
        <v>4</v>
      </c>
      <c r="F1" s="180" t="s">
        <v>4</v>
      </c>
      <c r="G1" s="3" t="s">
        <v>1245</v>
      </c>
      <c r="H1" s="3" t="s">
        <v>1246</v>
      </c>
      <c r="I1" s="3" t="s">
        <v>1247</v>
      </c>
      <c r="J1" s="3" t="s">
        <v>1248</v>
      </c>
      <c r="K1" s="145" t="s">
        <v>1038</v>
      </c>
      <c r="L1" s="142" t="s">
        <v>1208</v>
      </c>
      <c r="M1" s="19" t="s">
        <v>1209</v>
      </c>
    </row>
    <row r="2" spans="1:13" ht="33" hidden="1" x14ac:dyDescent="0.25">
      <c r="A2" s="4"/>
      <c r="B2" s="6" t="s">
        <v>42</v>
      </c>
      <c r="C2" s="22"/>
      <c r="D2" s="11"/>
      <c r="E2" s="7"/>
      <c r="F2" s="7"/>
      <c r="G2" s="7"/>
      <c r="H2" s="7"/>
      <c r="I2" s="7"/>
      <c r="J2" s="7"/>
      <c r="K2" s="26"/>
      <c r="L2" s="131"/>
    </row>
    <row r="3" spans="1:13" s="71" customFormat="1" hidden="1" x14ac:dyDescent="0.25">
      <c r="A3" s="74"/>
      <c r="B3" s="75" t="s">
        <v>1050</v>
      </c>
      <c r="C3" s="78"/>
      <c r="D3" s="68"/>
      <c r="E3" s="76"/>
      <c r="F3" s="76"/>
      <c r="G3" s="76"/>
      <c r="H3" s="76"/>
      <c r="I3" s="76"/>
      <c r="J3" s="76"/>
      <c r="K3" s="77"/>
      <c r="L3" s="131"/>
    </row>
    <row r="4" spans="1:13" s="50" customFormat="1" hidden="1" x14ac:dyDescent="0.25">
      <c r="A4" s="53">
        <v>5</v>
      </c>
      <c r="B4" s="54" t="s">
        <v>1043</v>
      </c>
      <c r="C4" s="79"/>
      <c r="D4" s="55"/>
      <c r="E4" s="55"/>
      <c r="F4" s="47"/>
      <c r="G4" s="47"/>
      <c r="H4" s="47"/>
      <c r="I4" s="47"/>
      <c r="J4" s="47"/>
      <c r="K4" s="48"/>
      <c r="L4" s="131"/>
    </row>
    <row r="5" spans="1:13" hidden="1" x14ac:dyDescent="0.25">
      <c r="A5" s="38" t="s">
        <v>69</v>
      </c>
      <c r="B5" s="39" t="s">
        <v>1044</v>
      </c>
      <c r="C5" s="80" t="s">
        <v>78</v>
      </c>
      <c r="D5" s="40"/>
      <c r="E5" s="40"/>
      <c r="F5" s="12"/>
      <c r="G5" s="12"/>
      <c r="H5" s="12"/>
      <c r="I5" s="12"/>
      <c r="J5" s="12"/>
      <c r="K5" s="144"/>
      <c r="L5" s="131" t="s">
        <v>1187</v>
      </c>
    </row>
    <row r="6" spans="1:13" ht="31.5" hidden="1" x14ac:dyDescent="0.25">
      <c r="A6" s="40"/>
      <c r="B6" s="39" t="s">
        <v>1048</v>
      </c>
      <c r="C6" s="36" t="s">
        <v>1122</v>
      </c>
      <c r="D6" s="40"/>
      <c r="E6" s="40"/>
      <c r="F6" s="12"/>
      <c r="G6" s="12"/>
      <c r="H6" s="12"/>
      <c r="I6" s="12"/>
      <c r="J6" s="12"/>
      <c r="K6" s="144"/>
      <c r="L6" s="131" t="s">
        <v>1187</v>
      </c>
    </row>
    <row r="7" spans="1:13" hidden="1" x14ac:dyDescent="0.25">
      <c r="A7" s="13"/>
      <c r="B7" s="10" t="s">
        <v>6</v>
      </c>
      <c r="C7" s="27"/>
      <c r="D7" s="11">
        <v>1021</v>
      </c>
      <c r="E7" s="12">
        <f>'[1]VT1 - thôn Đắc Nhơn'!$C$57</f>
        <v>1030000</v>
      </c>
      <c r="F7" s="12"/>
      <c r="G7" s="12">
        <f>F7*0.5</f>
        <v>0</v>
      </c>
      <c r="H7" s="12">
        <f>F7*0.4</f>
        <v>0</v>
      </c>
      <c r="I7" s="12">
        <f>F7*0.3</f>
        <v>0</v>
      </c>
      <c r="J7" s="12">
        <f>F7*0.2</f>
        <v>0</v>
      </c>
      <c r="K7" s="144">
        <f>F7/D7</f>
        <v>0</v>
      </c>
      <c r="L7" s="131" t="s">
        <v>1187</v>
      </c>
    </row>
    <row r="8" spans="1:13" hidden="1" x14ac:dyDescent="0.25">
      <c r="A8" s="13"/>
      <c r="B8" s="10" t="s">
        <v>7</v>
      </c>
      <c r="C8" s="27"/>
      <c r="D8" s="11">
        <v>887</v>
      </c>
      <c r="E8" s="12">
        <f>'[1]VT2 -Thôn Đắc Nhơn'!$C$57</f>
        <v>890000</v>
      </c>
      <c r="F8" s="12"/>
      <c r="G8" s="12">
        <f t="shared" ref="G8:G71" si="0">F8*0.5</f>
        <v>0</v>
      </c>
      <c r="H8" s="12">
        <f t="shared" ref="H8:H71" si="1">F8*0.4</f>
        <v>0</v>
      </c>
      <c r="I8" s="12">
        <f t="shared" ref="I8:I71" si="2">F8*0.3</f>
        <v>0</v>
      </c>
      <c r="J8" s="12">
        <f t="shared" ref="J8:J71" si="3">F8*0.2</f>
        <v>0</v>
      </c>
      <c r="K8" s="144">
        <f>F8/D8</f>
        <v>0</v>
      </c>
      <c r="L8" s="131" t="s">
        <v>1187</v>
      </c>
    </row>
    <row r="9" spans="1:13" hidden="1" x14ac:dyDescent="0.25">
      <c r="A9" s="40"/>
      <c r="B9" s="10" t="s">
        <v>8</v>
      </c>
      <c r="C9" s="35"/>
      <c r="D9" s="40">
        <v>703</v>
      </c>
      <c r="E9" s="12">
        <f>'[1]VT3 -Thôn Đắc Nhơn'!$C$57</f>
        <v>710000</v>
      </c>
      <c r="F9" s="12"/>
      <c r="G9" s="12">
        <f t="shared" si="0"/>
        <v>0</v>
      </c>
      <c r="H9" s="12">
        <f t="shared" si="1"/>
        <v>0</v>
      </c>
      <c r="I9" s="12">
        <f t="shared" si="2"/>
        <v>0</v>
      </c>
      <c r="J9" s="12">
        <f t="shared" si="3"/>
        <v>0</v>
      </c>
      <c r="K9" s="144">
        <f>F9/D9</f>
        <v>0</v>
      </c>
      <c r="L9" s="131" t="s">
        <v>1187</v>
      </c>
    </row>
    <row r="10" spans="1:13" hidden="1" x14ac:dyDescent="0.25">
      <c r="A10" s="40"/>
      <c r="B10" s="10" t="s">
        <v>1046</v>
      </c>
      <c r="C10" s="35"/>
      <c r="D10" s="40">
        <v>582</v>
      </c>
      <c r="E10" s="12">
        <f>'[1]VT4 -Thôn Đắc Nhơn'!$C$57</f>
        <v>590000</v>
      </c>
      <c r="F10" s="12"/>
      <c r="G10" s="12">
        <f t="shared" si="0"/>
        <v>0</v>
      </c>
      <c r="H10" s="12">
        <f t="shared" si="1"/>
        <v>0</v>
      </c>
      <c r="I10" s="12">
        <f t="shared" si="2"/>
        <v>0</v>
      </c>
      <c r="J10" s="12">
        <f t="shared" si="3"/>
        <v>0</v>
      </c>
      <c r="K10" s="144">
        <f>F10/D10</f>
        <v>0</v>
      </c>
      <c r="L10" s="131" t="s">
        <v>1187</v>
      </c>
    </row>
    <row r="11" spans="1:13" ht="31.5" hidden="1" x14ac:dyDescent="0.25">
      <c r="A11" s="40"/>
      <c r="B11" s="39" t="s">
        <v>1047</v>
      </c>
      <c r="C11" s="36" t="s">
        <v>1123</v>
      </c>
      <c r="D11" s="40"/>
      <c r="E11" s="12"/>
      <c r="F11" s="12"/>
      <c r="G11" s="12"/>
      <c r="H11" s="12"/>
      <c r="I11" s="12"/>
      <c r="J11" s="12"/>
      <c r="K11" s="144"/>
      <c r="L11" s="131" t="s">
        <v>1187</v>
      </c>
    </row>
    <row r="12" spans="1:13" hidden="1" x14ac:dyDescent="0.25">
      <c r="A12" s="40"/>
      <c r="B12" s="10" t="s">
        <v>6</v>
      </c>
      <c r="C12" s="35"/>
      <c r="D12" s="40">
        <v>887</v>
      </c>
      <c r="E12" s="12">
        <f>'[2]VT1 -Thôn Lương Cang'!$C$57</f>
        <v>890000</v>
      </c>
      <c r="F12" s="12"/>
      <c r="G12" s="12">
        <f t="shared" si="0"/>
        <v>0</v>
      </c>
      <c r="H12" s="12">
        <f t="shared" si="1"/>
        <v>0</v>
      </c>
      <c r="I12" s="12">
        <f t="shared" si="2"/>
        <v>0</v>
      </c>
      <c r="J12" s="12">
        <f t="shared" si="3"/>
        <v>0</v>
      </c>
      <c r="K12" s="144">
        <f>F12/D12</f>
        <v>0</v>
      </c>
      <c r="L12" s="131" t="s">
        <v>1187</v>
      </c>
    </row>
    <row r="13" spans="1:13" hidden="1" x14ac:dyDescent="0.25">
      <c r="A13" s="40"/>
      <c r="B13" s="10" t="s">
        <v>7</v>
      </c>
      <c r="C13" s="35"/>
      <c r="D13" s="40">
        <v>784</v>
      </c>
      <c r="E13" s="12">
        <f>'[2]VT2 -Thôn Lương Cang '!$C$57</f>
        <v>790000</v>
      </c>
      <c r="F13" s="12"/>
      <c r="G13" s="12">
        <f t="shared" si="0"/>
        <v>0</v>
      </c>
      <c r="H13" s="12">
        <f t="shared" si="1"/>
        <v>0</v>
      </c>
      <c r="I13" s="12">
        <f t="shared" si="2"/>
        <v>0</v>
      </c>
      <c r="J13" s="12">
        <f t="shared" si="3"/>
        <v>0</v>
      </c>
      <c r="K13" s="144">
        <f>F13/D13</f>
        <v>0</v>
      </c>
      <c r="L13" s="131" t="s">
        <v>1187</v>
      </c>
    </row>
    <row r="14" spans="1:13" hidden="1" x14ac:dyDescent="0.25">
      <c r="A14" s="40"/>
      <c r="B14" s="10" t="s">
        <v>8</v>
      </c>
      <c r="C14" s="35"/>
      <c r="D14" s="40">
        <v>637</v>
      </c>
      <c r="E14" s="12">
        <f>'[2]VT3 -Thôn Lương Cang'!$C$57</f>
        <v>640000</v>
      </c>
      <c r="F14" s="12"/>
      <c r="G14" s="12">
        <f t="shared" si="0"/>
        <v>0</v>
      </c>
      <c r="H14" s="12">
        <f t="shared" si="1"/>
        <v>0</v>
      </c>
      <c r="I14" s="12">
        <f t="shared" si="2"/>
        <v>0</v>
      </c>
      <c r="J14" s="12">
        <f t="shared" si="3"/>
        <v>0</v>
      </c>
      <c r="K14" s="144">
        <f>F14/D14</f>
        <v>0</v>
      </c>
      <c r="L14" s="131" t="s">
        <v>1187</v>
      </c>
    </row>
    <row r="15" spans="1:13" hidden="1" x14ac:dyDescent="0.25">
      <c r="A15" s="40"/>
      <c r="B15" s="10" t="s">
        <v>1046</v>
      </c>
      <c r="C15" s="35"/>
      <c r="D15" s="40">
        <v>536</v>
      </c>
      <c r="E15" s="12">
        <f>'[2]VT4 -Thôn Lương Cang'!$C$57</f>
        <v>540000</v>
      </c>
      <c r="F15" s="12"/>
      <c r="G15" s="12">
        <f t="shared" si="0"/>
        <v>0</v>
      </c>
      <c r="H15" s="12">
        <f t="shared" si="1"/>
        <v>0</v>
      </c>
      <c r="I15" s="12">
        <f t="shared" si="2"/>
        <v>0</v>
      </c>
      <c r="J15" s="12">
        <f t="shared" si="3"/>
        <v>0</v>
      </c>
      <c r="K15" s="144">
        <f>F15/D15</f>
        <v>0</v>
      </c>
      <c r="L15" s="131" t="s">
        <v>1187</v>
      </c>
    </row>
    <row r="16" spans="1:13" hidden="1" x14ac:dyDescent="0.25">
      <c r="A16" s="40"/>
      <c r="B16" s="39" t="s">
        <v>1049</v>
      </c>
      <c r="C16" s="36" t="s">
        <v>1124</v>
      </c>
      <c r="D16" s="40"/>
      <c r="E16" s="12"/>
      <c r="F16" s="12"/>
      <c r="G16" s="12"/>
      <c r="H16" s="12"/>
      <c r="I16" s="12"/>
      <c r="J16" s="12"/>
      <c r="K16" s="144"/>
      <c r="L16" s="131" t="s">
        <v>1187</v>
      </c>
    </row>
    <row r="17" spans="1:12" hidden="1" x14ac:dyDescent="0.25">
      <c r="A17" s="40"/>
      <c r="B17" s="10" t="s">
        <v>6</v>
      </c>
      <c r="C17" s="35"/>
      <c r="D17" s="40">
        <v>784</v>
      </c>
      <c r="E17" s="12">
        <f>'[3]VT1 -Thôn còn lại'!$C$57</f>
        <v>790000</v>
      </c>
      <c r="F17" s="12"/>
      <c r="G17" s="12">
        <f t="shared" si="0"/>
        <v>0</v>
      </c>
      <c r="H17" s="12">
        <f t="shared" si="1"/>
        <v>0</v>
      </c>
      <c r="I17" s="12">
        <f t="shared" si="2"/>
        <v>0</v>
      </c>
      <c r="J17" s="12">
        <f t="shared" si="3"/>
        <v>0</v>
      </c>
      <c r="K17" s="144">
        <f>F17/D17</f>
        <v>0</v>
      </c>
      <c r="L17" s="131" t="s">
        <v>1187</v>
      </c>
    </row>
    <row r="18" spans="1:12" hidden="1" x14ac:dyDescent="0.25">
      <c r="A18" s="40"/>
      <c r="B18" s="10" t="s">
        <v>7</v>
      </c>
      <c r="C18" s="35"/>
      <c r="D18" s="40">
        <v>703</v>
      </c>
      <c r="E18" s="12">
        <f>'[3]VT2 -Thôn còn lại'!$C$57</f>
        <v>710000</v>
      </c>
      <c r="F18" s="12"/>
      <c r="G18" s="12">
        <f t="shared" si="0"/>
        <v>0</v>
      </c>
      <c r="H18" s="12">
        <f t="shared" si="1"/>
        <v>0</v>
      </c>
      <c r="I18" s="12">
        <f t="shared" si="2"/>
        <v>0</v>
      </c>
      <c r="J18" s="12">
        <f t="shared" si="3"/>
        <v>0</v>
      </c>
      <c r="K18" s="144">
        <f>F18/D18</f>
        <v>0</v>
      </c>
      <c r="L18" s="131" t="s">
        <v>1187</v>
      </c>
    </row>
    <row r="19" spans="1:12" hidden="1" x14ac:dyDescent="0.25">
      <c r="A19" s="40"/>
      <c r="B19" s="10" t="s">
        <v>8</v>
      </c>
      <c r="C19" s="35"/>
      <c r="D19" s="40">
        <v>582</v>
      </c>
      <c r="E19" s="12">
        <f>'[3]VT3 -Thôn con lại'!$C$57</f>
        <v>590000</v>
      </c>
      <c r="F19" s="12"/>
      <c r="G19" s="12">
        <f t="shared" si="0"/>
        <v>0</v>
      </c>
      <c r="H19" s="12">
        <f t="shared" si="1"/>
        <v>0</v>
      </c>
      <c r="I19" s="12">
        <f t="shared" si="2"/>
        <v>0</v>
      </c>
      <c r="J19" s="12">
        <f t="shared" si="3"/>
        <v>0</v>
      </c>
      <c r="K19" s="144">
        <f>F19/D19</f>
        <v>0</v>
      </c>
      <c r="L19" s="131" t="s">
        <v>1187</v>
      </c>
    </row>
    <row r="20" spans="1:12" hidden="1" x14ac:dyDescent="0.25">
      <c r="A20" s="40"/>
      <c r="B20" s="10" t="s">
        <v>1046</v>
      </c>
      <c r="C20" s="35"/>
      <c r="D20" s="40">
        <v>497</v>
      </c>
      <c r="E20" s="12">
        <f>'[3]VT4 -Thôn còn lại'!$C$57</f>
        <v>500000</v>
      </c>
      <c r="F20" s="12"/>
      <c r="G20" s="12">
        <f t="shared" si="0"/>
        <v>0</v>
      </c>
      <c r="H20" s="12">
        <f t="shared" si="1"/>
        <v>0</v>
      </c>
      <c r="I20" s="12">
        <f t="shared" si="2"/>
        <v>0</v>
      </c>
      <c r="J20" s="12">
        <f t="shared" si="3"/>
        <v>0</v>
      </c>
      <c r="K20" s="144">
        <f>F20/D20</f>
        <v>0</v>
      </c>
      <c r="L20" s="131" t="s">
        <v>1187</v>
      </c>
    </row>
    <row r="21" spans="1:12" s="71" customFormat="1" hidden="1" x14ac:dyDescent="0.25">
      <c r="A21" s="74" t="s">
        <v>5</v>
      </c>
      <c r="B21" s="75" t="s">
        <v>43</v>
      </c>
      <c r="C21" s="78"/>
      <c r="D21" s="68"/>
      <c r="E21" s="76"/>
      <c r="F21" s="70"/>
      <c r="G21" s="12"/>
      <c r="H21" s="12"/>
      <c r="I21" s="12"/>
      <c r="J21" s="12"/>
      <c r="K21" s="144"/>
      <c r="L21" s="131"/>
    </row>
    <row r="22" spans="1:12" hidden="1" x14ac:dyDescent="0.25">
      <c r="A22" s="4">
        <v>1</v>
      </c>
      <c r="B22" s="43" t="s">
        <v>44</v>
      </c>
      <c r="C22" s="22"/>
      <c r="D22" s="11"/>
      <c r="E22" s="7"/>
      <c r="F22" s="25"/>
      <c r="G22" s="12"/>
      <c r="H22" s="12"/>
      <c r="I22" s="12"/>
      <c r="J22" s="12"/>
      <c r="K22" s="144"/>
      <c r="L22" s="131" t="s">
        <v>1166</v>
      </c>
    </row>
    <row r="23" spans="1:12" ht="18.75" hidden="1" x14ac:dyDescent="0.3">
      <c r="A23" s="4" t="s">
        <v>45</v>
      </c>
      <c r="B23" s="6" t="s">
        <v>51</v>
      </c>
      <c r="C23" s="88" t="s">
        <v>1039</v>
      </c>
      <c r="D23" s="11"/>
      <c r="E23" s="12"/>
      <c r="F23" s="25"/>
      <c r="G23" s="12"/>
      <c r="H23" s="12"/>
      <c r="I23" s="12"/>
      <c r="J23" s="12"/>
      <c r="K23" s="144"/>
      <c r="L23" s="131" t="s">
        <v>1166</v>
      </c>
    </row>
    <row r="24" spans="1:12" hidden="1" x14ac:dyDescent="0.25">
      <c r="A24" s="8"/>
      <c r="B24" s="10" t="s">
        <v>6</v>
      </c>
      <c r="C24" s="27"/>
      <c r="D24" s="11">
        <v>1920</v>
      </c>
      <c r="E24" s="12">
        <f>'[4]Thôn Cà Đú -1'!$C$56</f>
        <v>1970000</v>
      </c>
      <c r="F24" s="25"/>
      <c r="G24" s="12">
        <f t="shared" si="0"/>
        <v>0</v>
      </c>
      <c r="H24" s="12">
        <f t="shared" si="1"/>
        <v>0</v>
      </c>
      <c r="I24" s="12">
        <f t="shared" si="2"/>
        <v>0</v>
      </c>
      <c r="J24" s="12">
        <f t="shared" si="3"/>
        <v>0</v>
      </c>
      <c r="K24" s="144">
        <f>F24/D24</f>
        <v>0</v>
      </c>
      <c r="L24" s="131" t="s">
        <v>1166</v>
      </c>
    </row>
    <row r="25" spans="1:12" hidden="1" x14ac:dyDescent="0.25">
      <c r="A25" s="8"/>
      <c r="B25" s="10" t="s">
        <v>7</v>
      </c>
      <c r="C25" s="27"/>
      <c r="D25" s="11">
        <v>1740</v>
      </c>
      <c r="E25" s="12">
        <f>'[4]Thôn Cà Đú - 2'!$C$56</f>
        <v>1870000</v>
      </c>
      <c r="F25" s="25"/>
      <c r="G25" s="12">
        <f t="shared" si="0"/>
        <v>0</v>
      </c>
      <c r="H25" s="12">
        <f t="shared" si="1"/>
        <v>0</v>
      </c>
      <c r="I25" s="12">
        <f t="shared" si="2"/>
        <v>0</v>
      </c>
      <c r="J25" s="12">
        <f t="shared" si="3"/>
        <v>0</v>
      </c>
      <c r="K25" s="144">
        <f>F25/D25</f>
        <v>0</v>
      </c>
      <c r="L25" s="131" t="s">
        <v>1166</v>
      </c>
    </row>
    <row r="26" spans="1:12" hidden="1" x14ac:dyDescent="0.25">
      <c r="A26" s="8"/>
      <c r="B26" s="10" t="s">
        <v>8</v>
      </c>
      <c r="C26" s="27"/>
      <c r="D26" s="11">
        <v>1420</v>
      </c>
      <c r="E26" s="12">
        <f>'[4]Thôn Cà Đú -3'!$C$56</f>
        <v>1500000</v>
      </c>
      <c r="F26" s="25"/>
      <c r="G26" s="12">
        <f t="shared" si="0"/>
        <v>0</v>
      </c>
      <c r="H26" s="12">
        <f t="shared" si="1"/>
        <v>0</v>
      </c>
      <c r="I26" s="12">
        <f t="shared" si="2"/>
        <v>0</v>
      </c>
      <c r="J26" s="12">
        <f t="shared" si="3"/>
        <v>0</v>
      </c>
      <c r="K26" s="144">
        <f>F26/D26</f>
        <v>0</v>
      </c>
      <c r="L26" s="131" t="s">
        <v>1166</v>
      </c>
    </row>
    <row r="27" spans="1:12" ht="37.5" hidden="1" x14ac:dyDescent="0.3">
      <c r="A27" s="4" t="s">
        <v>46</v>
      </c>
      <c r="B27" s="6" t="s">
        <v>50</v>
      </c>
      <c r="C27" s="88" t="s">
        <v>1040</v>
      </c>
      <c r="D27" s="11"/>
      <c r="E27" s="7"/>
      <c r="F27" s="25"/>
      <c r="G27" s="12"/>
      <c r="H27" s="12"/>
      <c r="I27" s="12"/>
      <c r="J27" s="12"/>
      <c r="K27" s="144"/>
      <c r="L27" s="131" t="s">
        <v>1166</v>
      </c>
    </row>
    <row r="28" spans="1:12" hidden="1" x14ac:dyDescent="0.25">
      <c r="A28" s="8"/>
      <c r="B28" s="10" t="s">
        <v>6</v>
      </c>
      <c r="C28" s="27"/>
      <c r="D28" s="11">
        <v>1720</v>
      </c>
      <c r="E28" s="12">
        <f>'[4]Thôn Công Thành - 1'!$C$56</f>
        <v>1790000</v>
      </c>
      <c r="F28" s="25"/>
      <c r="G28" s="12">
        <f t="shared" si="0"/>
        <v>0</v>
      </c>
      <c r="H28" s="12">
        <f t="shared" si="1"/>
        <v>0</v>
      </c>
      <c r="I28" s="12">
        <f t="shared" si="2"/>
        <v>0</v>
      </c>
      <c r="J28" s="12">
        <f t="shared" si="3"/>
        <v>0</v>
      </c>
      <c r="K28" s="144">
        <f>F28/D28</f>
        <v>0</v>
      </c>
      <c r="L28" s="131" t="s">
        <v>1166</v>
      </c>
    </row>
    <row r="29" spans="1:12" hidden="1" x14ac:dyDescent="0.25">
      <c r="A29" s="8"/>
      <c r="B29" s="10" t="s">
        <v>7</v>
      </c>
      <c r="C29" s="27"/>
      <c r="D29" s="11">
        <v>1600</v>
      </c>
      <c r="E29" s="12">
        <f>'[4]Thôn Công Thành - 2'!$C$56</f>
        <v>1690000</v>
      </c>
      <c r="F29" s="25"/>
      <c r="G29" s="12">
        <f t="shared" si="0"/>
        <v>0</v>
      </c>
      <c r="H29" s="12">
        <f t="shared" si="1"/>
        <v>0</v>
      </c>
      <c r="I29" s="12">
        <f t="shared" si="2"/>
        <v>0</v>
      </c>
      <c r="J29" s="12">
        <f t="shared" si="3"/>
        <v>0</v>
      </c>
      <c r="K29" s="144">
        <f>F29/D29</f>
        <v>0</v>
      </c>
      <c r="L29" s="131" t="s">
        <v>1166</v>
      </c>
    </row>
    <row r="30" spans="1:12" hidden="1" x14ac:dyDescent="0.25">
      <c r="A30" s="8"/>
      <c r="B30" s="10" t="s">
        <v>8</v>
      </c>
      <c r="C30" s="27"/>
      <c r="D30" s="11">
        <v>1520</v>
      </c>
      <c r="E30" s="12">
        <f>'[4]Thôn Công Thành 3'!$C$56</f>
        <v>1590000</v>
      </c>
      <c r="F30" s="25"/>
      <c r="G30" s="12">
        <f t="shared" si="0"/>
        <v>0</v>
      </c>
      <c r="H30" s="12">
        <f t="shared" si="1"/>
        <v>0</v>
      </c>
      <c r="I30" s="12">
        <f t="shared" si="2"/>
        <v>0</v>
      </c>
      <c r="J30" s="12">
        <f t="shared" si="3"/>
        <v>0</v>
      </c>
      <c r="K30" s="144">
        <f>F30/D30</f>
        <v>0</v>
      </c>
      <c r="L30" s="131" t="s">
        <v>1166</v>
      </c>
    </row>
    <row r="31" spans="1:12" ht="37.5" hidden="1" x14ac:dyDescent="0.3">
      <c r="A31" s="4" t="s">
        <v>47</v>
      </c>
      <c r="B31" s="20" t="s">
        <v>49</v>
      </c>
      <c r="C31" s="88" t="s">
        <v>1041</v>
      </c>
      <c r="D31" s="11"/>
      <c r="E31" s="12"/>
      <c r="F31" s="25"/>
      <c r="G31" s="12"/>
      <c r="H31" s="12"/>
      <c r="I31" s="12"/>
      <c r="J31" s="12"/>
      <c r="K31" s="144"/>
      <c r="L31" s="131" t="s">
        <v>1166</v>
      </c>
    </row>
    <row r="32" spans="1:12" hidden="1" x14ac:dyDescent="0.25">
      <c r="A32" s="8"/>
      <c r="B32" s="10" t="s">
        <v>6</v>
      </c>
      <c r="C32" s="27"/>
      <c r="D32" s="11">
        <v>2890</v>
      </c>
      <c r="E32" s="12">
        <f>'[4]ThônTân Sơn - 1'!$C$56</f>
        <v>3050000</v>
      </c>
      <c r="F32" s="25"/>
      <c r="G32" s="12">
        <f t="shared" si="0"/>
        <v>0</v>
      </c>
      <c r="H32" s="12">
        <f t="shared" si="1"/>
        <v>0</v>
      </c>
      <c r="I32" s="12">
        <f t="shared" si="2"/>
        <v>0</v>
      </c>
      <c r="J32" s="12">
        <f t="shared" si="3"/>
        <v>0</v>
      </c>
      <c r="K32" s="144">
        <f>F32/D32</f>
        <v>0</v>
      </c>
      <c r="L32" s="131" t="s">
        <v>1166</v>
      </c>
    </row>
    <row r="33" spans="1:12" hidden="1" x14ac:dyDescent="0.25">
      <c r="A33" s="8"/>
      <c r="B33" s="10" t="s">
        <v>7</v>
      </c>
      <c r="C33" s="27"/>
      <c r="D33" s="11">
        <v>2520</v>
      </c>
      <c r="E33" s="12">
        <f>'[4]ThônTân Sơn - 2'!$C$56</f>
        <v>2640000</v>
      </c>
      <c r="F33" s="25"/>
      <c r="G33" s="12">
        <f t="shared" si="0"/>
        <v>0</v>
      </c>
      <c r="H33" s="12">
        <f t="shared" si="1"/>
        <v>0</v>
      </c>
      <c r="I33" s="12">
        <f t="shared" si="2"/>
        <v>0</v>
      </c>
      <c r="J33" s="12">
        <f t="shared" si="3"/>
        <v>0</v>
      </c>
      <c r="K33" s="144">
        <f>F33/D33</f>
        <v>0</v>
      </c>
      <c r="L33" s="131" t="s">
        <v>1166</v>
      </c>
    </row>
    <row r="34" spans="1:12" hidden="1" x14ac:dyDescent="0.25">
      <c r="A34" s="8"/>
      <c r="B34" s="10" t="s">
        <v>8</v>
      </c>
      <c r="C34" s="81"/>
      <c r="D34" s="11">
        <v>1900</v>
      </c>
      <c r="E34" s="12">
        <f>'[4]ThônTân Sơn - 3'!$C$56</f>
        <v>2060000</v>
      </c>
      <c r="F34" s="25"/>
      <c r="G34" s="12">
        <f t="shared" si="0"/>
        <v>0</v>
      </c>
      <c r="H34" s="12">
        <f t="shared" si="1"/>
        <v>0</v>
      </c>
      <c r="I34" s="12">
        <f t="shared" si="2"/>
        <v>0</v>
      </c>
      <c r="J34" s="12">
        <f t="shared" si="3"/>
        <v>0</v>
      </c>
      <c r="K34" s="144">
        <f>F34/D34</f>
        <v>0</v>
      </c>
      <c r="L34" s="131" t="s">
        <v>1166</v>
      </c>
    </row>
    <row r="35" spans="1:12" s="50" customFormat="1" ht="17.25" hidden="1" thickBot="1" x14ac:dyDescent="0.3">
      <c r="A35" s="154" t="s">
        <v>5</v>
      </c>
      <c r="B35" s="155" t="s">
        <v>1240</v>
      </c>
      <c r="C35" s="82" t="s">
        <v>1239</v>
      </c>
      <c r="D35" s="46"/>
      <c r="E35" s="47"/>
      <c r="F35" s="181"/>
      <c r="G35" s="12"/>
      <c r="H35" s="12"/>
      <c r="I35" s="12"/>
      <c r="J35" s="12"/>
      <c r="K35" s="144"/>
      <c r="L35" s="131" t="s">
        <v>1237</v>
      </c>
    </row>
    <row r="36" spans="1:12" hidden="1" x14ac:dyDescent="0.25">
      <c r="A36" s="3">
        <v>1</v>
      </c>
      <c r="B36" s="6" t="s">
        <v>55</v>
      </c>
      <c r="C36" s="81"/>
      <c r="D36" s="11"/>
      <c r="E36" s="12"/>
      <c r="F36" s="25"/>
      <c r="G36" s="12"/>
      <c r="H36" s="12"/>
      <c r="I36" s="12"/>
      <c r="J36" s="12"/>
      <c r="K36" s="144"/>
      <c r="L36" s="131" t="s">
        <v>1237</v>
      </c>
    </row>
    <row r="37" spans="1:12" hidden="1" x14ac:dyDescent="0.25">
      <c r="A37" s="13"/>
      <c r="B37" s="10" t="s">
        <v>6</v>
      </c>
      <c r="C37" s="27"/>
      <c r="D37" s="11">
        <v>3600</v>
      </c>
      <c r="E37" s="12">
        <f>'[5]VT1 - 1'!$C$57</f>
        <v>3600000</v>
      </c>
      <c r="F37" s="25"/>
      <c r="G37" s="12">
        <f t="shared" si="0"/>
        <v>0</v>
      </c>
      <c r="H37" s="12">
        <f t="shared" si="1"/>
        <v>0</v>
      </c>
      <c r="I37" s="12">
        <f t="shared" si="2"/>
        <v>0</v>
      </c>
      <c r="J37" s="12">
        <f t="shared" si="3"/>
        <v>0</v>
      </c>
      <c r="K37" s="144">
        <f>F37/D37</f>
        <v>0</v>
      </c>
      <c r="L37" s="131" t="s">
        <v>1237</v>
      </c>
    </row>
    <row r="38" spans="1:12" hidden="1" x14ac:dyDescent="0.25">
      <c r="A38" s="13"/>
      <c r="B38" s="10" t="s">
        <v>7</v>
      </c>
      <c r="C38" s="81"/>
      <c r="D38" s="11">
        <v>3150</v>
      </c>
      <c r="E38" s="12">
        <f>'[5]VT1 - 2'!$C$57</f>
        <v>3160000</v>
      </c>
      <c r="F38" s="25"/>
      <c r="G38" s="12">
        <f t="shared" si="0"/>
        <v>0</v>
      </c>
      <c r="H38" s="12">
        <f t="shared" si="1"/>
        <v>0</v>
      </c>
      <c r="I38" s="12">
        <f t="shared" si="2"/>
        <v>0</v>
      </c>
      <c r="J38" s="12">
        <f t="shared" si="3"/>
        <v>0</v>
      </c>
      <c r="K38" s="144">
        <f>F38/D38</f>
        <v>0</v>
      </c>
      <c r="L38" s="131" t="s">
        <v>1237</v>
      </c>
    </row>
    <row r="39" spans="1:12" hidden="1" x14ac:dyDescent="0.25">
      <c r="A39" s="13"/>
      <c r="B39" s="10" t="s">
        <v>8</v>
      </c>
      <c r="C39" s="81"/>
      <c r="D39" s="11">
        <v>2520</v>
      </c>
      <c r="E39" s="12">
        <f>'[5]VT1 - 3'!$C$57</f>
        <v>2530000</v>
      </c>
      <c r="F39" s="25"/>
      <c r="G39" s="12">
        <f t="shared" si="0"/>
        <v>0</v>
      </c>
      <c r="H39" s="12">
        <f t="shared" si="1"/>
        <v>0</v>
      </c>
      <c r="I39" s="12">
        <f t="shared" si="2"/>
        <v>0</v>
      </c>
      <c r="J39" s="12">
        <f t="shared" si="3"/>
        <v>0</v>
      </c>
      <c r="K39" s="144">
        <f>F39/D39</f>
        <v>0</v>
      </c>
      <c r="L39" s="131" t="s">
        <v>1237</v>
      </c>
    </row>
    <row r="40" spans="1:12" hidden="1" x14ac:dyDescent="0.25">
      <c r="A40" s="3">
        <v>2</v>
      </c>
      <c r="B40" s="6" t="s">
        <v>54</v>
      </c>
      <c r="C40" s="81"/>
      <c r="D40" s="11"/>
      <c r="E40" s="12"/>
      <c r="F40" s="25"/>
      <c r="G40" s="12"/>
      <c r="H40" s="12"/>
      <c r="I40" s="12"/>
      <c r="J40" s="12"/>
      <c r="K40" s="144"/>
      <c r="L40" s="131" t="s">
        <v>1237</v>
      </c>
    </row>
    <row r="41" spans="1:12" hidden="1" x14ac:dyDescent="0.25">
      <c r="A41" s="13"/>
      <c r="B41" s="10" t="s">
        <v>6</v>
      </c>
      <c r="C41" s="81"/>
      <c r="D41" s="11">
        <v>2290</v>
      </c>
      <c r="E41" s="12">
        <f>'[5]Khu Phố 5 - 1'!$C$57</f>
        <v>2300000</v>
      </c>
      <c r="F41" s="25"/>
      <c r="G41" s="12">
        <f t="shared" si="0"/>
        <v>0</v>
      </c>
      <c r="H41" s="12">
        <f t="shared" si="1"/>
        <v>0</v>
      </c>
      <c r="I41" s="12">
        <f t="shared" si="2"/>
        <v>0</v>
      </c>
      <c r="J41" s="12">
        <f t="shared" si="3"/>
        <v>0</v>
      </c>
      <c r="K41" s="144">
        <f>F41/D41</f>
        <v>0</v>
      </c>
      <c r="L41" s="131" t="s">
        <v>1237</v>
      </c>
    </row>
    <row r="42" spans="1:12" hidden="1" x14ac:dyDescent="0.25">
      <c r="A42" s="8"/>
      <c r="B42" s="10" t="s">
        <v>7</v>
      </c>
      <c r="C42" s="27"/>
      <c r="D42" s="11">
        <v>2100</v>
      </c>
      <c r="E42" s="12">
        <f>'[5]Khu Phố 5 - 2'!$C$57</f>
        <v>2110000</v>
      </c>
      <c r="F42" s="25"/>
      <c r="G42" s="12">
        <f t="shared" si="0"/>
        <v>0</v>
      </c>
      <c r="H42" s="12">
        <f t="shared" si="1"/>
        <v>0</v>
      </c>
      <c r="I42" s="12">
        <f t="shared" si="2"/>
        <v>0</v>
      </c>
      <c r="J42" s="12">
        <f t="shared" si="3"/>
        <v>0</v>
      </c>
      <c r="K42" s="144">
        <f>F42/D42</f>
        <v>0</v>
      </c>
      <c r="L42" s="131" t="s">
        <v>1237</v>
      </c>
    </row>
    <row r="43" spans="1:12" hidden="1" x14ac:dyDescent="0.25">
      <c r="A43" s="13"/>
      <c r="B43" s="10" t="s">
        <v>8</v>
      </c>
      <c r="C43" s="81"/>
      <c r="D43" s="11">
        <v>1940</v>
      </c>
      <c r="E43" s="12">
        <f>'[5]Khu Phố 5 - 3'!$C$57</f>
        <v>1950000</v>
      </c>
      <c r="F43" s="25"/>
      <c r="G43" s="12">
        <f t="shared" si="0"/>
        <v>0</v>
      </c>
      <c r="H43" s="12">
        <f t="shared" si="1"/>
        <v>0</v>
      </c>
      <c r="I43" s="12">
        <f t="shared" si="2"/>
        <v>0</v>
      </c>
      <c r="J43" s="12">
        <f t="shared" si="3"/>
        <v>0</v>
      </c>
      <c r="K43" s="144">
        <f>F43/D43</f>
        <v>0</v>
      </c>
      <c r="L43" s="131" t="s">
        <v>1237</v>
      </c>
    </row>
    <row r="44" spans="1:12" hidden="1" x14ac:dyDescent="0.25">
      <c r="A44" s="13">
        <v>3</v>
      </c>
      <c r="B44" s="153" t="s">
        <v>1241</v>
      </c>
      <c r="C44" s="81"/>
      <c r="D44" s="11"/>
      <c r="E44" s="12"/>
      <c r="F44" s="25"/>
      <c r="G44" s="12"/>
      <c r="H44" s="12"/>
      <c r="I44" s="12"/>
      <c r="J44" s="12"/>
      <c r="K44" s="144"/>
      <c r="L44" s="131" t="s">
        <v>1237</v>
      </c>
    </row>
    <row r="45" spans="1:12" hidden="1" x14ac:dyDescent="0.25">
      <c r="A45" s="13"/>
      <c r="B45" s="10" t="s">
        <v>6</v>
      </c>
      <c r="C45" s="81"/>
      <c r="D45" s="11">
        <v>5570</v>
      </c>
      <c r="E45" s="12">
        <f>[6]VT1!$C$57</f>
        <v>5600000</v>
      </c>
      <c r="F45" s="25"/>
      <c r="G45" s="12">
        <f t="shared" si="0"/>
        <v>0</v>
      </c>
      <c r="H45" s="12">
        <f t="shared" si="1"/>
        <v>0</v>
      </c>
      <c r="I45" s="12">
        <f t="shared" si="2"/>
        <v>0</v>
      </c>
      <c r="J45" s="12">
        <f t="shared" si="3"/>
        <v>0</v>
      </c>
      <c r="K45" s="144">
        <f>F45/D45</f>
        <v>0</v>
      </c>
      <c r="L45" s="131" t="s">
        <v>1237</v>
      </c>
    </row>
    <row r="46" spans="1:12" hidden="1" x14ac:dyDescent="0.25">
      <c r="A46" s="13"/>
      <c r="B46" s="10" t="s">
        <v>7</v>
      </c>
      <c r="C46" s="81"/>
      <c r="D46" s="11">
        <v>4270</v>
      </c>
      <c r="E46" s="12">
        <f>[6]VT2!$C$57</f>
        <v>4290000</v>
      </c>
      <c r="F46" s="25"/>
      <c r="G46" s="12">
        <f t="shared" si="0"/>
        <v>0</v>
      </c>
      <c r="H46" s="12">
        <f t="shared" si="1"/>
        <v>0</v>
      </c>
      <c r="I46" s="12">
        <f t="shared" si="2"/>
        <v>0</v>
      </c>
      <c r="J46" s="12">
        <f t="shared" si="3"/>
        <v>0</v>
      </c>
      <c r="K46" s="144">
        <f>F46/D46</f>
        <v>0</v>
      </c>
      <c r="L46" s="131" t="s">
        <v>1237</v>
      </c>
    </row>
    <row r="47" spans="1:12" hidden="1" x14ac:dyDescent="0.25">
      <c r="A47" s="13"/>
      <c r="B47" s="10" t="s">
        <v>8</v>
      </c>
      <c r="C47" s="81"/>
      <c r="D47" s="11">
        <v>3350</v>
      </c>
      <c r="E47" s="12">
        <f>[6]VT3!$C$57</f>
        <v>3350000</v>
      </c>
      <c r="F47" s="25"/>
      <c r="G47" s="12">
        <f t="shared" si="0"/>
        <v>0</v>
      </c>
      <c r="H47" s="12">
        <f t="shared" si="1"/>
        <v>0</v>
      </c>
      <c r="I47" s="12">
        <f t="shared" si="2"/>
        <v>0</v>
      </c>
      <c r="J47" s="12">
        <f t="shared" si="3"/>
        <v>0</v>
      </c>
      <c r="K47" s="144">
        <f>F47/D47</f>
        <v>0</v>
      </c>
      <c r="L47" s="131" t="s">
        <v>1237</v>
      </c>
    </row>
    <row r="48" spans="1:12" hidden="1" x14ac:dyDescent="0.25">
      <c r="A48" s="13"/>
      <c r="B48" s="10" t="s">
        <v>1046</v>
      </c>
      <c r="C48" s="81"/>
      <c r="D48" s="11">
        <v>2560</v>
      </c>
      <c r="E48" s="12">
        <f>[6]VT4!$C$57</f>
        <v>2570000</v>
      </c>
      <c r="F48" s="25"/>
      <c r="G48" s="12">
        <f t="shared" si="0"/>
        <v>0</v>
      </c>
      <c r="H48" s="12">
        <f t="shared" si="1"/>
        <v>0</v>
      </c>
      <c r="I48" s="12">
        <f t="shared" si="2"/>
        <v>0</v>
      </c>
      <c r="J48" s="12">
        <f t="shared" si="3"/>
        <v>0</v>
      </c>
      <c r="K48" s="144">
        <f>F48/D48</f>
        <v>0</v>
      </c>
      <c r="L48" s="131" t="s">
        <v>1237</v>
      </c>
    </row>
    <row r="49" spans="1:12" s="50" customFormat="1" x14ac:dyDescent="0.25">
      <c r="A49" s="44">
        <v>3</v>
      </c>
      <c r="B49" s="43" t="s">
        <v>56</v>
      </c>
      <c r="C49" s="83" t="s">
        <v>68</v>
      </c>
      <c r="D49" s="46"/>
      <c r="E49" s="47"/>
      <c r="F49" s="47"/>
      <c r="G49" s="12"/>
      <c r="H49" s="12"/>
      <c r="I49" s="12"/>
      <c r="J49" s="12"/>
      <c r="K49" s="144"/>
      <c r="L49" s="131" t="s">
        <v>1180</v>
      </c>
    </row>
    <row r="50" spans="1:12" x14ac:dyDescent="0.25">
      <c r="A50" s="3" t="s">
        <v>60</v>
      </c>
      <c r="B50" s="6" t="s">
        <v>57</v>
      </c>
      <c r="C50" s="81" t="s">
        <v>1110</v>
      </c>
      <c r="D50" s="11"/>
      <c r="E50" s="12"/>
      <c r="F50" s="12"/>
      <c r="G50" s="12"/>
      <c r="H50" s="12"/>
      <c r="I50" s="12"/>
      <c r="J50" s="12"/>
      <c r="K50" s="144"/>
      <c r="L50" s="131" t="s">
        <v>1180</v>
      </c>
    </row>
    <row r="51" spans="1:12" x14ac:dyDescent="0.25">
      <c r="A51" s="13"/>
      <c r="B51" s="10" t="s">
        <v>6</v>
      </c>
      <c r="C51" s="27"/>
      <c r="D51" s="11">
        <v>4530</v>
      </c>
      <c r="E51" s="12">
        <f>'[7]Khu phố 3 - 1'!$C$56</f>
        <v>4530000</v>
      </c>
      <c r="F51" s="12"/>
      <c r="G51" s="12">
        <f t="shared" si="0"/>
        <v>0</v>
      </c>
      <c r="H51" s="12">
        <f t="shared" si="1"/>
        <v>0</v>
      </c>
      <c r="I51" s="12">
        <f t="shared" si="2"/>
        <v>0</v>
      </c>
      <c r="J51" s="12">
        <f t="shared" si="3"/>
        <v>0</v>
      </c>
      <c r="K51" s="144">
        <f>F51/D51</f>
        <v>0</v>
      </c>
      <c r="L51" s="131" t="s">
        <v>1180</v>
      </c>
    </row>
    <row r="52" spans="1:12" x14ac:dyDescent="0.25">
      <c r="A52" s="8"/>
      <c r="B52" s="10" t="s">
        <v>7</v>
      </c>
      <c r="C52" s="81"/>
      <c r="D52" s="11">
        <v>3580</v>
      </c>
      <c r="E52" s="12">
        <f>'[7]Khu phố 3 - 2'!$C$56</f>
        <v>3580000</v>
      </c>
      <c r="F52" s="12"/>
      <c r="G52" s="12">
        <f t="shared" si="0"/>
        <v>0</v>
      </c>
      <c r="H52" s="12">
        <f t="shared" si="1"/>
        <v>0</v>
      </c>
      <c r="I52" s="12">
        <f t="shared" si="2"/>
        <v>0</v>
      </c>
      <c r="J52" s="12">
        <f t="shared" si="3"/>
        <v>0</v>
      </c>
      <c r="K52" s="144">
        <f>F52/D52</f>
        <v>0</v>
      </c>
      <c r="L52" s="131" t="s">
        <v>1180</v>
      </c>
    </row>
    <row r="53" spans="1:12" x14ac:dyDescent="0.25">
      <c r="A53" s="8"/>
      <c r="B53" s="10" t="s">
        <v>8</v>
      </c>
      <c r="C53" s="81"/>
      <c r="D53" s="11">
        <v>3360</v>
      </c>
      <c r="E53" s="12">
        <f>'[7]Khu phố 3 - 3'!$C$56</f>
        <v>3360000</v>
      </c>
      <c r="F53" s="12"/>
      <c r="G53" s="12">
        <f t="shared" si="0"/>
        <v>0</v>
      </c>
      <c r="H53" s="12">
        <f t="shared" si="1"/>
        <v>0</v>
      </c>
      <c r="I53" s="12">
        <f t="shared" si="2"/>
        <v>0</v>
      </c>
      <c r="J53" s="12">
        <f t="shared" si="3"/>
        <v>0</v>
      </c>
      <c r="K53" s="144">
        <f>F53/D53</f>
        <v>0</v>
      </c>
      <c r="L53" s="131" t="s">
        <v>1180</v>
      </c>
    </row>
    <row r="54" spans="1:12" x14ac:dyDescent="0.25">
      <c r="A54" s="4" t="s">
        <v>61</v>
      </c>
      <c r="B54" s="6" t="s">
        <v>58</v>
      </c>
      <c r="C54" s="81"/>
      <c r="D54" s="11"/>
      <c r="E54" s="12"/>
      <c r="F54" s="12"/>
      <c r="G54" s="12"/>
      <c r="H54" s="12"/>
      <c r="I54" s="12"/>
      <c r="J54" s="12"/>
      <c r="K54" s="144"/>
      <c r="L54" s="131" t="s">
        <v>1180</v>
      </c>
    </row>
    <row r="55" spans="1:12" x14ac:dyDescent="0.25">
      <c r="A55" s="8"/>
      <c r="B55" s="10" t="s">
        <v>6</v>
      </c>
      <c r="C55" s="81"/>
      <c r="D55" s="11">
        <v>5760</v>
      </c>
      <c r="E55" s="12">
        <f>'[7]Khu phố còn lại - 1'!$C$56</f>
        <v>5760000</v>
      </c>
      <c r="F55" s="12"/>
      <c r="G55" s="12">
        <f t="shared" si="0"/>
        <v>0</v>
      </c>
      <c r="H55" s="12">
        <f t="shared" si="1"/>
        <v>0</v>
      </c>
      <c r="I55" s="12">
        <f t="shared" si="2"/>
        <v>0</v>
      </c>
      <c r="J55" s="12">
        <f t="shared" si="3"/>
        <v>0</v>
      </c>
      <c r="K55" s="144">
        <f>F55/D55</f>
        <v>0</v>
      </c>
      <c r="L55" s="131" t="s">
        <v>1180</v>
      </c>
    </row>
    <row r="56" spans="1:12" x14ac:dyDescent="0.25">
      <c r="A56" s="8"/>
      <c r="B56" s="10" t="s">
        <v>7</v>
      </c>
      <c r="C56" s="81"/>
      <c r="D56" s="11">
        <v>4740</v>
      </c>
      <c r="E56" s="12">
        <f>'[7]Khu phố còn lại - 2'!$C$56</f>
        <v>4740000</v>
      </c>
      <c r="F56" s="12"/>
      <c r="G56" s="12">
        <f t="shared" si="0"/>
        <v>0</v>
      </c>
      <c r="H56" s="12">
        <f t="shared" si="1"/>
        <v>0</v>
      </c>
      <c r="I56" s="12">
        <f t="shared" si="2"/>
        <v>0</v>
      </c>
      <c r="J56" s="12">
        <f t="shared" si="3"/>
        <v>0</v>
      </c>
      <c r="K56" s="144">
        <f>F56/D56</f>
        <v>0</v>
      </c>
      <c r="L56" s="131" t="s">
        <v>1180</v>
      </c>
    </row>
    <row r="57" spans="1:12" x14ac:dyDescent="0.25">
      <c r="A57" s="8"/>
      <c r="B57" s="10" t="s">
        <v>8</v>
      </c>
      <c r="C57" s="81"/>
      <c r="D57" s="11">
        <v>4020</v>
      </c>
      <c r="E57" s="12">
        <f>'[7]Khu phố còn lại - 3'!$C$56</f>
        <v>4020000</v>
      </c>
      <c r="F57" s="12"/>
      <c r="G57" s="12">
        <f t="shared" si="0"/>
        <v>0</v>
      </c>
      <c r="H57" s="12">
        <f t="shared" si="1"/>
        <v>0</v>
      </c>
      <c r="I57" s="12">
        <f t="shared" si="2"/>
        <v>0</v>
      </c>
      <c r="J57" s="12">
        <f t="shared" si="3"/>
        <v>0</v>
      </c>
      <c r="K57" s="144">
        <f>F57/D57</f>
        <v>0</v>
      </c>
      <c r="L57" s="131" t="s">
        <v>1180</v>
      </c>
    </row>
    <row r="58" spans="1:12" ht="33" x14ac:dyDescent="0.25">
      <c r="A58" s="4" t="s">
        <v>62</v>
      </c>
      <c r="B58" s="6" t="s">
        <v>59</v>
      </c>
      <c r="C58" s="81"/>
      <c r="D58" s="11"/>
      <c r="E58" s="12"/>
      <c r="F58" s="12"/>
      <c r="G58" s="12"/>
      <c r="H58" s="12"/>
      <c r="I58" s="12"/>
      <c r="J58" s="12"/>
      <c r="K58" s="144"/>
      <c r="L58" s="131" t="s">
        <v>1180</v>
      </c>
    </row>
    <row r="59" spans="1:12" x14ac:dyDescent="0.25">
      <c r="A59" s="8"/>
      <c r="B59" s="10" t="s">
        <v>6</v>
      </c>
      <c r="C59" s="81"/>
      <c r="D59" s="11">
        <v>5760</v>
      </c>
      <c r="E59" s="12">
        <f>'[7]Khu phố còn lại - 1'!$C$56</f>
        <v>5760000</v>
      </c>
      <c r="F59" s="12"/>
      <c r="G59" s="12">
        <f t="shared" si="0"/>
        <v>0</v>
      </c>
      <c r="H59" s="12">
        <f t="shared" si="1"/>
        <v>0</v>
      </c>
      <c r="I59" s="12">
        <f t="shared" si="2"/>
        <v>0</v>
      </c>
      <c r="J59" s="12">
        <f t="shared" si="3"/>
        <v>0</v>
      </c>
      <c r="K59" s="144">
        <f>F59/D59</f>
        <v>0</v>
      </c>
      <c r="L59" s="131" t="s">
        <v>1180</v>
      </c>
    </row>
    <row r="60" spans="1:12" x14ac:dyDescent="0.25">
      <c r="A60" s="8"/>
      <c r="B60" s="10" t="s">
        <v>7</v>
      </c>
      <c r="C60" s="81"/>
      <c r="D60" s="11">
        <v>4740</v>
      </c>
      <c r="E60" s="12">
        <f>'[7]Khu phố còn lại - 2'!$C$56</f>
        <v>4740000</v>
      </c>
      <c r="F60" s="12"/>
      <c r="G60" s="12">
        <f t="shared" si="0"/>
        <v>0</v>
      </c>
      <c r="H60" s="12">
        <f t="shared" si="1"/>
        <v>0</v>
      </c>
      <c r="I60" s="12">
        <f t="shared" si="2"/>
        <v>0</v>
      </c>
      <c r="J60" s="12">
        <f t="shared" si="3"/>
        <v>0</v>
      </c>
      <c r="K60" s="144">
        <f>F60/D60</f>
        <v>0</v>
      </c>
      <c r="L60" s="131" t="s">
        <v>1180</v>
      </c>
    </row>
    <row r="61" spans="1:12" s="50" customFormat="1" x14ac:dyDescent="0.25">
      <c r="A61" s="51">
        <v>4</v>
      </c>
      <c r="B61" s="43" t="s">
        <v>63</v>
      </c>
      <c r="C61" s="83" t="s">
        <v>68</v>
      </c>
      <c r="D61" s="46"/>
      <c r="E61" s="47"/>
      <c r="F61" s="47"/>
      <c r="G61" s="12"/>
      <c r="H61" s="12"/>
      <c r="I61" s="12"/>
      <c r="J61" s="12"/>
      <c r="K61" s="144"/>
      <c r="L61" s="131" t="s">
        <v>1180</v>
      </c>
    </row>
    <row r="62" spans="1:12" x14ac:dyDescent="0.25">
      <c r="A62" s="4" t="s">
        <v>19</v>
      </c>
      <c r="B62" s="6" t="s">
        <v>64</v>
      </c>
      <c r="C62" s="81" t="s">
        <v>1111</v>
      </c>
      <c r="D62" s="11"/>
      <c r="E62" s="12"/>
      <c r="F62" s="12"/>
      <c r="G62" s="12"/>
      <c r="H62" s="12"/>
      <c r="I62" s="12"/>
      <c r="J62" s="12"/>
      <c r="K62" s="144"/>
      <c r="L62" s="131" t="s">
        <v>1180</v>
      </c>
    </row>
    <row r="63" spans="1:12" x14ac:dyDescent="0.25">
      <c r="A63" s="8"/>
      <c r="B63" s="10" t="s">
        <v>6</v>
      </c>
      <c r="C63" s="81"/>
      <c r="D63" s="11">
        <v>4360</v>
      </c>
      <c r="E63" s="12">
        <f>'[8]Khu phố 1 - 1'!$C$56</f>
        <v>4360000</v>
      </c>
      <c r="F63" s="12"/>
      <c r="G63" s="12">
        <f t="shared" si="0"/>
        <v>0</v>
      </c>
      <c r="H63" s="12">
        <f t="shared" si="1"/>
        <v>0</v>
      </c>
      <c r="I63" s="12">
        <f t="shared" si="2"/>
        <v>0</v>
      </c>
      <c r="J63" s="12">
        <f t="shared" si="3"/>
        <v>0</v>
      </c>
      <c r="K63" s="144">
        <f>F63/D63</f>
        <v>0</v>
      </c>
      <c r="L63" s="131" t="s">
        <v>1180</v>
      </c>
    </row>
    <row r="64" spans="1:12" x14ac:dyDescent="0.25">
      <c r="A64" s="8"/>
      <c r="B64" s="10" t="s">
        <v>7</v>
      </c>
      <c r="C64" s="81"/>
      <c r="D64" s="11">
        <v>3350</v>
      </c>
      <c r="E64" s="12">
        <f>'[8]Khu phố 1 - 2'!$C$56</f>
        <v>3360000</v>
      </c>
      <c r="F64" s="12"/>
      <c r="G64" s="12">
        <f t="shared" si="0"/>
        <v>0</v>
      </c>
      <c r="H64" s="12">
        <f t="shared" si="1"/>
        <v>0</v>
      </c>
      <c r="I64" s="12">
        <f t="shared" si="2"/>
        <v>0</v>
      </c>
      <c r="J64" s="12">
        <f t="shared" si="3"/>
        <v>0</v>
      </c>
      <c r="K64" s="144">
        <f>F64/D64</f>
        <v>0</v>
      </c>
      <c r="L64" s="131" t="s">
        <v>1180</v>
      </c>
    </row>
    <row r="65" spans="1:12" x14ac:dyDescent="0.25">
      <c r="A65" s="8"/>
      <c r="B65" s="10" t="s">
        <v>8</v>
      </c>
      <c r="C65" s="27"/>
      <c r="D65" s="11">
        <v>2420</v>
      </c>
      <c r="E65" s="12">
        <f>'[8]Khu phố 1 - 3'!$C$56</f>
        <v>2420000</v>
      </c>
      <c r="F65" s="12"/>
      <c r="G65" s="12">
        <f t="shared" si="0"/>
        <v>0</v>
      </c>
      <c r="H65" s="12">
        <f t="shared" si="1"/>
        <v>0</v>
      </c>
      <c r="I65" s="12">
        <f t="shared" si="2"/>
        <v>0</v>
      </c>
      <c r="J65" s="12">
        <f t="shared" si="3"/>
        <v>0</v>
      </c>
      <c r="K65" s="144">
        <f>F65/D65</f>
        <v>0</v>
      </c>
      <c r="L65" s="131" t="s">
        <v>1180</v>
      </c>
    </row>
    <row r="66" spans="1:12" x14ac:dyDescent="0.25">
      <c r="A66" s="3" t="s">
        <v>20</v>
      </c>
      <c r="B66" s="6" t="s">
        <v>65</v>
      </c>
      <c r="C66" s="81" t="s">
        <v>1112</v>
      </c>
      <c r="D66" s="11"/>
      <c r="E66" s="12"/>
      <c r="F66" s="12"/>
      <c r="G66" s="12"/>
      <c r="H66" s="12"/>
      <c r="I66" s="12"/>
      <c r="J66" s="12"/>
      <c r="K66" s="144"/>
      <c r="L66" s="131" t="s">
        <v>1180</v>
      </c>
    </row>
    <row r="67" spans="1:12" x14ac:dyDescent="0.25">
      <c r="A67" s="13"/>
      <c r="B67" s="10" t="s">
        <v>6</v>
      </c>
      <c r="C67" s="81"/>
      <c r="D67" s="11">
        <v>3110</v>
      </c>
      <c r="E67" s="12">
        <f>'[8]Khu phố 2,3 - 1'!$C$56</f>
        <v>3120000</v>
      </c>
      <c r="F67" s="12"/>
      <c r="G67" s="12">
        <f t="shared" si="0"/>
        <v>0</v>
      </c>
      <c r="H67" s="12">
        <f t="shared" si="1"/>
        <v>0</v>
      </c>
      <c r="I67" s="12">
        <f t="shared" si="2"/>
        <v>0</v>
      </c>
      <c r="J67" s="12">
        <f t="shared" si="3"/>
        <v>0</v>
      </c>
      <c r="K67" s="144">
        <f>F67/D67</f>
        <v>0</v>
      </c>
      <c r="L67" s="131" t="s">
        <v>1180</v>
      </c>
    </row>
    <row r="68" spans="1:12" x14ac:dyDescent="0.25">
      <c r="A68" s="13"/>
      <c r="B68" s="10" t="s">
        <v>7</v>
      </c>
      <c r="C68" s="81"/>
      <c r="D68" s="11">
        <v>2720</v>
      </c>
      <c r="E68" s="12">
        <f>'[8]Khu phố 2,3 - 2'!$C$56</f>
        <v>2720000</v>
      </c>
      <c r="F68" s="12"/>
      <c r="G68" s="12">
        <f t="shared" si="0"/>
        <v>0</v>
      </c>
      <c r="H68" s="12">
        <f t="shared" si="1"/>
        <v>0</v>
      </c>
      <c r="I68" s="12">
        <f t="shared" si="2"/>
        <v>0</v>
      </c>
      <c r="J68" s="12">
        <f t="shared" si="3"/>
        <v>0</v>
      </c>
      <c r="K68" s="144">
        <f>F68/D68</f>
        <v>0</v>
      </c>
      <c r="L68" s="131" t="s">
        <v>1180</v>
      </c>
    </row>
    <row r="69" spans="1:12" x14ac:dyDescent="0.25">
      <c r="A69" s="8"/>
      <c r="B69" s="10" t="s">
        <v>8</v>
      </c>
      <c r="C69" s="27"/>
      <c r="D69" s="11">
        <v>2080</v>
      </c>
      <c r="E69" s="12">
        <f>'[8]Khu phố 2,3 - 3'!$C$56</f>
        <v>2080000</v>
      </c>
      <c r="F69" s="12"/>
      <c r="G69" s="12">
        <f t="shared" si="0"/>
        <v>0</v>
      </c>
      <c r="H69" s="12">
        <f t="shared" si="1"/>
        <v>0</v>
      </c>
      <c r="I69" s="12">
        <f t="shared" si="2"/>
        <v>0</v>
      </c>
      <c r="J69" s="12">
        <f t="shared" si="3"/>
        <v>0</v>
      </c>
      <c r="K69" s="144">
        <f>F69/D69</f>
        <v>0</v>
      </c>
      <c r="L69" s="131" t="s">
        <v>1180</v>
      </c>
    </row>
    <row r="70" spans="1:12" x14ac:dyDescent="0.25">
      <c r="A70" s="4" t="s">
        <v>67</v>
      </c>
      <c r="B70" s="6" t="s">
        <v>66</v>
      </c>
      <c r="C70" s="81" t="s">
        <v>1113</v>
      </c>
      <c r="D70" s="11"/>
      <c r="E70" s="10"/>
      <c r="F70" s="12"/>
      <c r="G70" s="12"/>
      <c r="H70" s="12"/>
      <c r="I70" s="12"/>
      <c r="J70" s="12"/>
      <c r="K70" s="144"/>
      <c r="L70" s="131" t="s">
        <v>1180</v>
      </c>
    </row>
    <row r="71" spans="1:12" x14ac:dyDescent="0.25">
      <c r="A71" s="13"/>
      <c r="B71" s="10" t="s">
        <v>6</v>
      </c>
      <c r="C71" s="81"/>
      <c r="D71" s="11">
        <v>2720</v>
      </c>
      <c r="E71" s="12">
        <f>'[8]Khu phố 4,5 - 1'!$C$56</f>
        <v>2720000</v>
      </c>
      <c r="F71" s="12"/>
      <c r="G71" s="12">
        <f t="shared" si="0"/>
        <v>0</v>
      </c>
      <c r="H71" s="12">
        <f t="shared" si="1"/>
        <v>0</v>
      </c>
      <c r="I71" s="12">
        <f t="shared" si="2"/>
        <v>0</v>
      </c>
      <c r="J71" s="12">
        <f t="shared" si="3"/>
        <v>0</v>
      </c>
      <c r="K71" s="144">
        <f>F71/D71</f>
        <v>0</v>
      </c>
      <c r="L71" s="131" t="s">
        <v>1180</v>
      </c>
    </row>
    <row r="72" spans="1:12" x14ac:dyDescent="0.25">
      <c r="A72" s="13"/>
      <c r="B72" s="10" t="s">
        <v>7</v>
      </c>
      <c r="C72" s="81"/>
      <c r="D72" s="11">
        <v>2180</v>
      </c>
      <c r="E72" s="12">
        <f>'[8]Khu phố 4,5 - 2'!$C$56</f>
        <v>2180000</v>
      </c>
      <c r="F72" s="12"/>
      <c r="G72" s="12">
        <f t="shared" ref="G72:G135" si="4">F72*0.5</f>
        <v>0</v>
      </c>
      <c r="H72" s="12">
        <f t="shared" ref="H72:H135" si="5">F72*0.4</f>
        <v>0</v>
      </c>
      <c r="I72" s="12">
        <f t="shared" ref="I72:I135" si="6">F72*0.3</f>
        <v>0</v>
      </c>
      <c r="J72" s="12">
        <f t="shared" ref="J72:J135" si="7">F72*0.2</f>
        <v>0</v>
      </c>
      <c r="K72" s="144">
        <f>F72/D72</f>
        <v>0</v>
      </c>
      <c r="L72" s="131" t="s">
        <v>1180</v>
      </c>
    </row>
    <row r="73" spans="1:12" x14ac:dyDescent="0.25">
      <c r="A73" s="13"/>
      <c r="B73" s="10" t="s">
        <v>8</v>
      </c>
      <c r="C73" s="81"/>
      <c r="D73" s="11">
        <v>1980</v>
      </c>
      <c r="E73" s="12">
        <f>'[8]Khu phố 4,5 - 3'!$C$56</f>
        <v>1980000</v>
      </c>
      <c r="F73" s="12"/>
      <c r="G73" s="12">
        <f t="shared" si="4"/>
        <v>0</v>
      </c>
      <c r="H73" s="12">
        <f t="shared" si="5"/>
        <v>0</v>
      </c>
      <c r="I73" s="12">
        <f t="shared" si="6"/>
        <v>0</v>
      </c>
      <c r="J73" s="12">
        <f t="shared" si="7"/>
        <v>0</v>
      </c>
      <c r="K73" s="144">
        <f>F73/D73</f>
        <v>0</v>
      </c>
      <c r="L73" s="131" t="s">
        <v>1180</v>
      </c>
    </row>
    <row r="74" spans="1:12" s="50" customFormat="1" x14ac:dyDescent="0.25">
      <c r="A74" s="44">
        <v>5</v>
      </c>
      <c r="B74" s="43" t="s">
        <v>68</v>
      </c>
      <c r="C74" s="82" t="s">
        <v>68</v>
      </c>
      <c r="D74" s="46"/>
      <c r="E74" s="47"/>
      <c r="F74" s="47"/>
      <c r="G74" s="12"/>
      <c r="H74" s="12"/>
      <c r="I74" s="12"/>
      <c r="J74" s="12"/>
      <c r="K74" s="144"/>
      <c r="L74" s="131" t="s">
        <v>1180</v>
      </c>
    </row>
    <row r="75" spans="1:12" x14ac:dyDescent="0.25">
      <c r="A75" s="3" t="s">
        <v>70</v>
      </c>
      <c r="B75" s="6" t="s">
        <v>58</v>
      </c>
      <c r="C75" s="81" t="s">
        <v>1114</v>
      </c>
      <c r="D75" s="11"/>
      <c r="E75" s="12"/>
      <c r="F75" s="12"/>
      <c r="G75" s="12"/>
      <c r="H75" s="12"/>
      <c r="I75" s="12"/>
      <c r="J75" s="12"/>
      <c r="K75" s="144"/>
      <c r="L75" s="131" t="s">
        <v>1180</v>
      </c>
    </row>
    <row r="76" spans="1:12" x14ac:dyDescent="0.25">
      <c r="A76" s="13"/>
      <c r="B76" s="10" t="s">
        <v>6</v>
      </c>
      <c r="C76" s="81"/>
      <c r="D76" s="11">
        <v>4640</v>
      </c>
      <c r="E76" s="12">
        <f>'[9]Khu phố - 1'!$C$56</f>
        <v>4640000</v>
      </c>
      <c r="F76" s="12"/>
      <c r="G76" s="12">
        <f t="shared" si="4"/>
        <v>0</v>
      </c>
      <c r="H76" s="12">
        <f t="shared" si="5"/>
        <v>0</v>
      </c>
      <c r="I76" s="12">
        <f t="shared" si="6"/>
        <v>0</v>
      </c>
      <c r="J76" s="12">
        <f t="shared" si="7"/>
        <v>0</v>
      </c>
      <c r="K76" s="144">
        <f>F76/D76</f>
        <v>0</v>
      </c>
      <c r="L76" s="131" t="s">
        <v>1180</v>
      </c>
    </row>
    <row r="77" spans="1:12" x14ac:dyDescent="0.25">
      <c r="A77" s="13"/>
      <c r="B77" s="10" t="s">
        <v>7</v>
      </c>
      <c r="C77" s="81"/>
      <c r="D77" s="11">
        <v>3710</v>
      </c>
      <c r="E77" s="12">
        <f>'[9]Khu phố - 2'!$C$56</f>
        <v>3710000</v>
      </c>
      <c r="F77" s="12"/>
      <c r="G77" s="12">
        <f t="shared" si="4"/>
        <v>0</v>
      </c>
      <c r="H77" s="12">
        <f t="shared" si="5"/>
        <v>0</v>
      </c>
      <c r="I77" s="12">
        <f t="shared" si="6"/>
        <v>0</v>
      </c>
      <c r="J77" s="12">
        <f t="shared" si="7"/>
        <v>0</v>
      </c>
      <c r="K77" s="144">
        <f t="shared" ref="K77:K134" si="8">F77/D77</f>
        <v>0</v>
      </c>
      <c r="L77" s="131" t="s">
        <v>1180</v>
      </c>
    </row>
    <row r="78" spans="1:12" x14ac:dyDescent="0.25">
      <c r="A78" s="13"/>
      <c r="B78" s="10" t="s">
        <v>8</v>
      </c>
      <c r="C78" s="81"/>
      <c r="D78" s="11">
        <v>2850</v>
      </c>
      <c r="E78" s="12">
        <f>'[9]Khu phố - 3'!$C$56</f>
        <v>2850000</v>
      </c>
      <c r="F78" s="12"/>
      <c r="G78" s="12">
        <f t="shared" si="4"/>
        <v>0</v>
      </c>
      <c r="H78" s="12">
        <f t="shared" si="5"/>
        <v>0</v>
      </c>
      <c r="I78" s="12">
        <f t="shared" si="6"/>
        <v>0</v>
      </c>
      <c r="J78" s="12">
        <f t="shared" si="7"/>
        <v>0</v>
      </c>
      <c r="K78" s="144">
        <f t="shared" si="8"/>
        <v>0</v>
      </c>
      <c r="L78" s="131" t="s">
        <v>1180</v>
      </c>
    </row>
    <row r="79" spans="1:12" s="50" customFormat="1" x14ac:dyDescent="0.25">
      <c r="A79" s="44">
        <v>6</v>
      </c>
      <c r="B79" s="43" t="s">
        <v>71</v>
      </c>
      <c r="C79" s="83" t="s">
        <v>68</v>
      </c>
      <c r="D79" s="46"/>
      <c r="E79" s="47"/>
      <c r="F79" s="47"/>
      <c r="G79" s="12"/>
      <c r="H79" s="12"/>
      <c r="I79" s="12"/>
      <c r="J79" s="12"/>
      <c r="K79" s="144"/>
      <c r="L79" s="131" t="s">
        <v>1180</v>
      </c>
    </row>
    <row r="80" spans="1:12" ht="33" x14ac:dyDescent="0.25">
      <c r="A80" s="4" t="s">
        <v>10</v>
      </c>
      <c r="B80" s="6" t="s">
        <v>72</v>
      </c>
      <c r="C80" s="81" t="s">
        <v>1115</v>
      </c>
      <c r="D80" s="11"/>
      <c r="E80" s="10"/>
      <c r="F80" s="12"/>
      <c r="G80" s="12"/>
      <c r="H80" s="12"/>
      <c r="I80" s="12"/>
      <c r="J80" s="12"/>
      <c r="K80" s="144"/>
      <c r="L80" s="131" t="s">
        <v>1180</v>
      </c>
    </row>
    <row r="81" spans="1:12" x14ac:dyDescent="0.25">
      <c r="A81" s="13"/>
      <c r="B81" s="10" t="s">
        <v>6</v>
      </c>
      <c r="C81" s="81"/>
      <c r="D81" s="11">
        <v>4140</v>
      </c>
      <c r="E81" s="12">
        <f>'[10]Khu phố 1,2 - 1'!$C$56</f>
        <v>4140000</v>
      </c>
      <c r="F81" s="12"/>
      <c r="G81" s="12">
        <f t="shared" si="4"/>
        <v>0</v>
      </c>
      <c r="H81" s="12">
        <f t="shared" si="5"/>
        <v>0</v>
      </c>
      <c r="I81" s="12">
        <f t="shared" si="6"/>
        <v>0</v>
      </c>
      <c r="J81" s="12">
        <f t="shared" si="7"/>
        <v>0</v>
      </c>
      <c r="K81" s="144">
        <f t="shared" si="8"/>
        <v>0</v>
      </c>
      <c r="L81" s="131" t="s">
        <v>1180</v>
      </c>
    </row>
    <row r="82" spans="1:12" x14ac:dyDescent="0.25">
      <c r="A82" s="13"/>
      <c r="B82" s="10" t="s">
        <v>7</v>
      </c>
      <c r="C82" s="81"/>
      <c r="D82" s="11">
        <v>3620</v>
      </c>
      <c r="E82" s="12">
        <f>'[10]Khu phố 1,2 - 2'!$C$56</f>
        <v>3620000</v>
      </c>
      <c r="F82" s="12"/>
      <c r="G82" s="12">
        <f t="shared" si="4"/>
        <v>0</v>
      </c>
      <c r="H82" s="12">
        <f t="shared" si="5"/>
        <v>0</v>
      </c>
      <c r="I82" s="12">
        <f t="shared" si="6"/>
        <v>0</v>
      </c>
      <c r="J82" s="12">
        <f t="shared" si="7"/>
        <v>0</v>
      </c>
      <c r="K82" s="144">
        <f t="shared" si="8"/>
        <v>0</v>
      </c>
      <c r="L82" s="131" t="s">
        <v>1180</v>
      </c>
    </row>
    <row r="83" spans="1:12" x14ac:dyDescent="0.25">
      <c r="A83" s="13"/>
      <c r="B83" s="10" t="s">
        <v>8</v>
      </c>
      <c r="C83" s="27"/>
      <c r="D83" s="11">
        <v>3220</v>
      </c>
      <c r="E83" s="12">
        <f>'[10]Khu phố 1,2 - 3'!$C$56</f>
        <v>3220000</v>
      </c>
      <c r="F83" s="12"/>
      <c r="G83" s="12">
        <f t="shared" si="4"/>
        <v>0</v>
      </c>
      <c r="H83" s="12">
        <f t="shared" si="5"/>
        <v>0</v>
      </c>
      <c r="I83" s="12">
        <f t="shared" si="6"/>
        <v>0</v>
      </c>
      <c r="J83" s="12">
        <f t="shared" si="7"/>
        <v>0</v>
      </c>
      <c r="K83" s="144">
        <f t="shared" si="8"/>
        <v>0</v>
      </c>
      <c r="L83" s="131" t="s">
        <v>1180</v>
      </c>
    </row>
    <row r="84" spans="1:12" ht="49.5" x14ac:dyDescent="0.25">
      <c r="A84" s="3" t="s">
        <v>11</v>
      </c>
      <c r="B84" s="6" t="s">
        <v>73</v>
      </c>
      <c r="C84" s="81" t="s">
        <v>1116</v>
      </c>
      <c r="D84" s="11"/>
      <c r="E84" s="12"/>
      <c r="F84" s="12"/>
      <c r="G84" s="12"/>
      <c r="H84" s="12"/>
      <c r="I84" s="12"/>
      <c r="J84" s="12"/>
      <c r="K84" s="144"/>
      <c r="L84" s="131" t="s">
        <v>1180</v>
      </c>
    </row>
    <row r="85" spans="1:12" x14ac:dyDescent="0.25">
      <c r="A85" s="13"/>
      <c r="B85" s="10" t="s">
        <v>6</v>
      </c>
      <c r="C85" s="81"/>
      <c r="D85" s="11">
        <v>2640</v>
      </c>
      <c r="E85" s="12">
        <f>'[10]Khu phố 3 - 1'!$C$56</f>
        <v>2640000</v>
      </c>
      <c r="F85" s="12"/>
      <c r="G85" s="12">
        <f t="shared" si="4"/>
        <v>0</v>
      </c>
      <c r="H85" s="12">
        <f t="shared" si="5"/>
        <v>0</v>
      </c>
      <c r="I85" s="12">
        <f t="shared" si="6"/>
        <v>0</v>
      </c>
      <c r="J85" s="12">
        <f t="shared" si="7"/>
        <v>0</v>
      </c>
      <c r="K85" s="144">
        <f t="shared" si="8"/>
        <v>0</v>
      </c>
      <c r="L85" s="131" t="s">
        <v>1180</v>
      </c>
    </row>
    <row r="86" spans="1:12" x14ac:dyDescent="0.25">
      <c r="A86" s="13"/>
      <c r="B86" s="10" t="s">
        <v>7</v>
      </c>
      <c r="C86" s="81"/>
      <c r="D86" s="11">
        <v>2050</v>
      </c>
      <c r="E86" s="12">
        <f>'[10]Khu phố 3 - 2'!$C$56</f>
        <v>2050000</v>
      </c>
      <c r="F86" s="12"/>
      <c r="G86" s="12">
        <f t="shared" si="4"/>
        <v>0</v>
      </c>
      <c r="H86" s="12">
        <f t="shared" si="5"/>
        <v>0</v>
      </c>
      <c r="I86" s="12">
        <f t="shared" si="6"/>
        <v>0</v>
      </c>
      <c r="J86" s="12">
        <f t="shared" si="7"/>
        <v>0</v>
      </c>
      <c r="K86" s="144">
        <f t="shared" si="8"/>
        <v>0</v>
      </c>
      <c r="L86" s="131" t="s">
        <v>1180</v>
      </c>
    </row>
    <row r="87" spans="1:12" x14ac:dyDescent="0.25">
      <c r="A87" s="13"/>
      <c r="B87" s="10" t="s">
        <v>8</v>
      </c>
      <c r="C87" s="81"/>
      <c r="D87" s="11">
        <v>1850</v>
      </c>
      <c r="E87" s="12">
        <f>'[10]Khu phố 3 - 3'!$C$56</f>
        <v>1850000</v>
      </c>
      <c r="F87" s="12"/>
      <c r="G87" s="12">
        <f t="shared" si="4"/>
        <v>0</v>
      </c>
      <c r="H87" s="12">
        <f t="shared" si="5"/>
        <v>0</v>
      </c>
      <c r="I87" s="12">
        <f t="shared" si="6"/>
        <v>0</v>
      </c>
      <c r="J87" s="12">
        <f t="shared" si="7"/>
        <v>0</v>
      </c>
      <c r="K87" s="144">
        <f t="shared" si="8"/>
        <v>0</v>
      </c>
      <c r="L87" s="131" t="s">
        <v>1180</v>
      </c>
    </row>
    <row r="88" spans="1:12" ht="33" x14ac:dyDescent="0.25">
      <c r="A88" s="3" t="s">
        <v>12</v>
      </c>
      <c r="B88" s="6" t="s">
        <v>74</v>
      </c>
      <c r="C88" s="81" t="s">
        <v>1117</v>
      </c>
      <c r="D88" s="11"/>
      <c r="E88" s="12"/>
      <c r="F88" s="12"/>
      <c r="G88" s="12"/>
      <c r="H88" s="12"/>
      <c r="I88" s="12"/>
      <c r="J88" s="12"/>
      <c r="K88" s="144"/>
      <c r="L88" s="131" t="s">
        <v>1180</v>
      </c>
    </row>
    <row r="89" spans="1:12" x14ac:dyDescent="0.25">
      <c r="A89" s="4"/>
      <c r="B89" s="10" t="s">
        <v>6</v>
      </c>
      <c r="C89" s="84"/>
      <c r="D89" s="11">
        <v>2310</v>
      </c>
      <c r="E89" s="12">
        <f>'[10]Khu phố 7 - 1'!$C$56</f>
        <v>2310000</v>
      </c>
      <c r="F89" s="12"/>
      <c r="G89" s="12">
        <f t="shared" si="4"/>
        <v>0</v>
      </c>
      <c r="H89" s="12">
        <f t="shared" si="5"/>
        <v>0</v>
      </c>
      <c r="I89" s="12">
        <f t="shared" si="6"/>
        <v>0</v>
      </c>
      <c r="J89" s="12">
        <f t="shared" si="7"/>
        <v>0</v>
      </c>
      <c r="K89" s="144">
        <f t="shared" si="8"/>
        <v>0</v>
      </c>
      <c r="L89" s="131" t="s">
        <v>1180</v>
      </c>
    </row>
    <row r="90" spans="1:12" x14ac:dyDescent="0.25">
      <c r="A90" s="4"/>
      <c r="B90" s="10" t="s">
        <v>7</v>
      </c>
      <c r="C90" s="84"/>
      <c r="D90" s="11">
        <v>1950</v>
      </c>
      <c r="E90" s="12">
        <f>'[10]Khu phố 7 - 2'!$C$56</f>
        <v>1950000</v>
      </c>
      <c r="F90" s="12"/>
      <c r="G90" s="12">
        <f t="shared" si="4"/>
        <v>0</v>
      </c>
      <c r="H90" s="12">
        <f t="shared" si="5"/>
        <v>0</v>
      </c>
      <c r="I90" s="12">
        <f t="shared" si="6"/>
        <v>0</v>
      </c>
      <c r="J90" s="12">
        <f t="shared" si="7"/>
        <v>0</v>
      </c>
      <c r="K90" s="144">
        <f t="shared" si="8"/>
        <v>0</v>
      </c>
      <c r="L90" s="131" t="s">
        <v>1180</v>
      </c>
    </row>
    <row r="91" spans="1:12" x14ac:dyDescent="0.25">
      <c r="A91" s="13"/>
      <c r="B91" s="10" t="s">
        <v>8</v>
      </c>
      <c r="C91" s="81"/>
      <c r="D91" s="11">
        <v>1850</v>
      </c>
      <c r="E91" s="12">
        <f>'[10]Khu phố 7 - 3'!$C$56</f>
        <v>1850000</v>
      </c>
      <c r="F91" s="12"/>
      <c r="G91" s="12">
        <f t="shared" si="4"/>
        <v>0</v>
      </c>
      <c r="H91" s="12">
        <f t="shared" si="5"/>
        <v>0</v>
      </c>
      <c r="I91" s="12">
        <f t="shared" si="6"/>
        <v>0</v>
      </c>
      <c r="J91" s="12">
        <f t="shared" si="7"/>
        <v>0</v>
      </c>
      <c r="K91" s="144">
        <f t="shared" si="8"/>
        <v>0</v>
      </c>
      <c r="L91" s="131" t="s">
        <v>1180</v>
      </c>
    </row>
    <row r="92" spans="1:12" x14ac:dyDescent="0.25">
      <c r="A92" s="3" t="s">
        <v>13</v>
      </c>
      <c r="B92" s="6" t="s">
        <v>75</v>
      </c>
      <c r="C92" s="81" t="s">
        <v>1042</v>
      </c>
      <c r="D92" s="11"/>
      <c r="E92" s="12"/>
      <c r="F92" s="12"/>
      <c r="G92" s="12"/>
      <c r="H92" s="12"/>
      <c r="I92" s="12"/>
      <c r="J92" s="12"/>
      <c r="K92" s="144"/>
      <c r="L92" s="131" t="s">
        <v>1180</v>
      </c>
    </row>
    <row r="93" spans="1:12" x14ac:dyDescent="0.25">
      <c r="A93" s="4"/>
      <c r="B93" s="10" t="s">
        <v>6</v>
      </c>
      <c r="C93" s="84"/>
      <c r="D93" s="11">
        <v>3860</v>
      </c>
      <c r="E93" s="12">
        <f>'[10]Khu phố 9 - 1'!$C$56</f>
        <v>3860000</v>
      </c>
      <c r="F93" s="12"/>
      <c r="G93" s="12">
        <f t="shared" si="4"/>
        <v>0</v>
      </c>
      <c r="H93" s="12">
        <f t="shared" si="5"/>
        <v>0</v>
      </c>
      <c r="I93" s="12">
        <f t="shared" si="6"/>
        <v>0</v>
      </c>
      <c r="J93" s="12">
        <f t="shared" si="7"/>
        <v>0</v>
      </c>
      <c r="K93" s="144">
        <f t="shared" si="8"/>
        <v>0</v>
      </c>
      <c r="L93" s="131" t="s">
        <v>1180</v>
      </c>
    </row>
    <row r="94" spans="1:12" x14ac:dyDescent="0.25">
      <c r="A94" s="4"/>
      <c r="B94" s="10" t="s">
        <v>7</v>
      </c>
      <c r="C94" s="81"/>
      <c r="D94" s="11">
        <v>3410</v>
      </c>
      <c r="E94" s="12">
        <f>'[10]Khu phố 9 - 2'!$C$56</f>
        <v>3410000</v>
      </c>
      <c r="F94" s="12"/>
      <c r="G94" s="12">
        <f t="shared" si="4"/>
        <v>0</v>
      </c>
      <c r="H94" s="12">
        <f t="shared" si="5"/>
        <v>0</v>
      </c>
      <c r="I94" s="12">
        <f t="shared" si="6"/>
        <v>0</v>
      </c>
      <c r="J94" s="12">
        <f t="shared" si="7"/>
        <v>0</v>
      </c>
      <c r="K94" s="144">
        <f t="shared" si="8"/>
        <v>0</v>
      </c>
      <c r="L94" s="131" t="s">
        <v>1180</v>
      </c>
    </row>
    <row r="95" spans="1:12" x14ac:dyDescent="0.25">
      <c r="A95" s="4"/>
      <c r="B95" s="10" t="s">
        <v>8</v>
      </c>
      <c r="C95" s="84"/>
      <c r="D95" s="11">
        <v>3050</v>
      </c>
      <c r="E95" s="12">
        <f>'[10]Khu phố 9 - 3'!$C$56</f>
        <v>3050000</v>
      </c>
      <c r="F95" s="12"/>
      <c r="G95" s="12">
        <f t="shared" si="4"/>
        <v>0</v>
      </c>
      <c r="H95" s="12">
        <f t="shared" si="5"/>
        <v>0</v>
      </c>
      <c r="I95" s="12">
        <f t="shared" si="6"/>
        <v>0</v>
      </c>
      <c r="J95" s="12">
        <f t="shared" si="7"/>
        <v>0</v>
      </c>
      <c r="K95" s="144">
        <f t="shared" si="8"/>
        <v>0</v>
      </c>
      <c r="L95" s="131" t="s">
        <v>1180</v>
      </c>
    </row>
    <row r="96" spans="1:12" s="50" customFormat="1" hidden="1" x14ac:dyDescent="0.25">
      <c r="A96" s="44">
        <v>7</v>
      </c>
      <c r="B96" s="43" t="s">
        <v>76</v>
      </c>
      <c r="C96" s="83" t="s">
        <v>1118</v>
      </c>
      <c r="D96" s="46"/>
      <c r="E96" s="47"/>
      <c r="F96" s="47"/>
      <c r="G96" s="12"/>
      <c r="H96" s="12"/>
      <c r="I96" s="12"/>
      <c r="J96" s="12"/>
      <c r="K96" s="144"/>
      <c r="L96" s="131" t="s">
        <v>1168</v>
      </c>
    </row>
    <row r="97" spans="1:15" hidden="1" x14ac:dyDescent="0.25">
      <c r="A97" s="13"/>
      <c r="B97" s="10" t="s">
        <v>77</v>
      </c>
      <c r="C97" s="81" t="s">
        <v>1109</v>
      </c>
      <c r="D97" s="11"/>
      <c r="E97" s="12"/>
      <c r="F97" s="12"/>
      <c r="G97" s="12"/>
      <c r="H97" s="12"/>
      <c r="I97" s="12"/>
      <c r="J97" s="12"/>
      <c r="K97" s="144"/>
      <c r="L97" s="131" t="s">
        <v>1168</v>
      </c>
      <c r="O97" s="184">
        <f>MAX(F98:F818)</f>
        <v>49000</v>
      </c>
    </row>
    <row r="98" spans="1:15" hidden="1" x14ac:dyDescent="0.25">
      <c r="A98" s="13"/>
      <c r="B98" s="10" t="s">
        <v>6</v>
      </c>
      <c r="C98" s="81"/>
      <c r="D98" s="11">
        <v>2980</v>
      </c>
      <c r="E98" s="12">
        <f>'[11]Khu phố 4 - 1'!$C$56</f>
        <v>2980000</v>
      </c>
      <c r="F98" s="12"/>
      <c r="G98" s="12">
        <f t="shared" si="4"/>
        <v>0</v>
      </c>
      <c r="H98" s="12">
        <f t="shared" si="5"/>
        <v>0</v>
      </c>
      <c r="I98" s="12">
        <f t="shared" si="6"/>
        <v>0</v>
      </c>
      <c r="J98" s="12">
        <f t="shared" si="7"/>
        <v>0</v>
      </c>
      <c r="K98" s="144">
        <f t="shared" si="8"/>
        <v>0</v>
      </c>
      <c r="L98" s="131" t="s">
        <v>1168</v>
      </c>
      <c r="O98" s="184">
        <v>4320</v>
      </c>
    </row>
    <row r="99" spans="1:15" hidden="1" x14ac:dyDescent="0.25">
      <c r="A99" s="4"/>
      <c r="B99" s="10" t="s">
        <v>7</v>
      </c>
      <c r="C99" s="84"/>
      <c r="D99" s="11">
        <v>2380</v>
      </c>
      <c r="E99" s="12">
        <f>'[11]Khu phố 4 - 2'!$C$56</f>
        <v>2400000</v>
      </c>
      <c r="F99" s="12"/>
      <c r="G99" s="12">
        <f t="shared" si="4"/>
        <v>0</v>
      </c>
      <c r="H99" s="12">
        <f t="shared" si="5"/>
        <v>0</v>
      </c>
      <c r="I99" s="12">
        <f t="shared" si="6"/>
        <v>0</v>
      </c>
      <c r="J99" s="12">
        <f t="shared" si="7"/>
        <v>0</v>
      </c>
      <c r="K99" s="144">
        <f t="shared" si="8"/>
        <v>0</v>
      </c>
      <c r="L99" s="131" t="s">
        <v>1168</v>
      </c>
    </row>
    <row r="100" spans="1:15" hidden="1" x14ac:dyDescent="0.25">
      <c r="A100" s="4"/>
      <c r="B100" s="10" t="s">
        <v>8</v>
      </c>
      <c r="C100" s="84"/>
      <c r="D100" s="11">
        <v>1980</v>
      </c>
      <c r="E100" s="12">
        <f>'[11]Khu phố 4 - 3'!$C$56</f>
        <v>2000000</v>
      </c>
      <c r="F100" s="12"/>
      <c r="G100" s="12">
        <f t="shared" si="4"/>
        <v>0</v>
      </c>
      <c r="H100" s="12">
        <f t="shared" si="5"/>
        <v>0</v>
      </c>
      <c r="I100" s="12">
        <f t="shared" si="6"/>
        <v>0</v>
      </c>
      <c r="J100" s="12">
        <f t="shared" si="7"/>
        <v>0</v>
      </c>
      <c r="K100" s="144">
        <f t="shared" si="8"/>
        <v>0</v>
      </c>
      <c r="L100" s="131" t="s">
        <v>1168</v>
      </c>
    </row>
    <row r="101" spans="1:15" s="50" customFormat="1" hidden="1" x14ac:dyDescent="0.25">
      <c r="A101" s="51">
        <v>8</v>
      </c>
      <c r="B101" s="43" t="s">
        <v>78</v>
      </c>
      <c r="C101" s="82" t="s">
        <v>78</v>
      </c>
      <c r="D101" s="46"/>
      <c r="E101" s="45"/>
      <c r="F101" s="47"/>
      <c r="G101" s="12"/>
      <c r="H101" s="12"/>
      <c r="I101" s="12"/>
      <c r="J101" s="12"/>
      <c r="K101" s="144"/>
      <c r="L101" s="131" t="s">
        <v>1187</v>
      </c>
    </row>
    <row r="102" spans="1:15" s="2" customFormat="1" ht="33" hidden="1" x14ac:dyDescent="0.25">
      <c r="A102" s="3" t="s">
        <v>81</v>
      </c>
      <c r="B102" s="6" t="s">
        <v>79</v>
      </c>
      <c r="C102" s="27" t="s">
        <v>1119</v>
      </c>
      <c r="D102" s="11"/>
      <c r="E102" s="15"/>
      <c r="F102" s="12"/>
      <c r="G102" s="12"/>
      <c r="H102" s="12"/>
      <c r="I102" s="12"/>
      <c r="J102" s="12"/>
      <c r="K102" s="144"/>
      <c r="L102" s="131" t="s">
        <v>1187</v>
      </c>
    </row>
    <row r="103" spans="1:15" s="2" customFormat="1" hidden="1" x14ac:dyDescent="0.25">
      <c r="A103" s="13"/>
      <c r="B103" s="10" t="s">
        <v>6</v>
      </c>
      <c r="C103" s="81"/>
      <c r="D103" s="11">
        <v>3100</v>
      </c>
      <c r="E103" s="15">
        <f>'[12]Khu phố 1 - 1'!$C$56</f>
        <v>3110000</v>
      </c>
      <c r="F103" s="12"/>
      <c r="G103" s="12">
        <f t="shared" si="4"/>
        <v>0</v>
      </c>
      <c r="H103" s="12">
        <f t="shared" si="5"/>
        <v>0</v>
      </c>
      <c r="I103" s="12">
        <f t="shared" si="6"/>
        <v>0</v>
      </c>
      <c r="J103" s="12">
        <f t="shared" si="7"/>
        <v>0</v>
      </c>
      <c r="K103" s="144">
        <f t="shared" si="8"/>
        <v>0</v>
      </c>
      <c r="L103" s="131" t="s">
        <v>1187</v>
      </c>
    </row>
    <row r="104" spans="1:15" hidden="1" x14ac:dyDescent="0.25">
      <c r="A104" s="13"/>
      <c r="B104" s="10" t="s">
        <v>7</v>
      </c>
      <c r="C104" s="85"/>
      <c r="D104" s="11">
        <v>2750</v>
      </c>
      <c r="E104" s="15">
        <f>'[12]Khu phố 1 - 2'!$C$56</f>
        <v>2750000</v>
      </c>
      <c r="F104" s="12"/>
      <c r="G104" s="12">
        <f t="shared" si="4"/>
        <v>0</v>
      </c>
      <c r="H104" s="12">
        <f t="shared" si="5"/>
        <v>0</v>
      </c>
      <c r="I104" s="12">
        <f t="shared" si="6"/>
        <v>0</v>
      </c>
      <c r="J104" s="12">
        <f t="shared" si="7"/>
        <v>0</v>
      </c>
      <c r="K104" s="144">
        <f t="shared" si="8"/>
        <v>0</v>
      </c>
      <c r="L104" s="131" t="s">
        <v>1187</v>
      </c>
    </row>
    <row r="105" spans="1:15" hidden="1" x14ac:dyDescent="0.25">
      <c r="A105" s="13"/>
      <c r="B105" s="10" t="s">
        <v>8</v>
      </c>
      <c r="C105" s="85"/>
      <c r="D105" s="11">
        <v>2460</v>
      </c>
      <c r="E105" s="15">
        <f>'[12]Khu phố 1 - 3'!$C$56</f>
        <v>2460000</v>
      </c>
      <c r="F105" s="12"/>
      <c r="G105" s="12">
        <f t="shared" si="4"/>
        <v>0</v>
      </c>
      <c r="H105" s="12">
        <f t="shared" si="5"/>
        <v>0</v>
      </c>
      <c r="I105" s="12">
        <f t="shared" si="6"/>
        <v>0</v>
      </c>
      <c r="J105" s="12">
        <f t="shared" si="7"/>
        <v>0</v>
      </c>
      <c r="K105" s="144">
        <f t="shared" si="8"/>
        <v>0</v>
      </c>
      <c r="L105" s="131" t="s">
        <v>1187</v>
      </c>
    </row>
    <row r="106" spans="1:15" ht="33" hidden="1" x14ac:dyDescent="0.25">
      <c r="A106" s="3" t="s">
        <v>82</v>
      </c>
      <c r="B106" s="6" t="s">
        <v>80</v>
      </c>
      <c r="C106" s="27" t="s">
        <v>1120</v>
      </c>
      <c r="D106" s="11"/>
      <c r="E106" s="15"/>
      <c r="F106" s="12"/>
      <c r="G106" s="12"/>
      <c r="H106" s="12"/>
      <c r="I106" s="12"/>
      <c r="J106" s="12"/>
      <c r="K106" s="144"/>
      <c r="L106" s="131" t="s">
        <v>1187</v>
      </c>
    </row>
    <row r="107" spans="1:15" hidden="1" x14ac:dyDescent="0.25">
      <c r="A107" s="13"/>
      <c r="B107" s="10" t="s">
        <v>6</v>
      </c>
      <c r="C107" s="85"/>
      <c r="D107" s="11">
        <v>2460</v>
      </c>
      <c r="E107" s="15">
        <f>'[12]Khu phố 7 - 1'!$C$56</f>
        <v>2460000</v>
      </c>
      <c r="F107" s="12"/>
      <c r="G107" s="12">
        <f t="shared" si="4"/>
        <v>0</v>
      </c>
      <c r="H107" s="12">
        <f t="shared" si="5"/>
        <v>0</v>
      </c>
      <c r="I107" s="12">
        <f t="shared" si="6"/>
        <v>0</v>
      </c>
      <c r="J107" s="12">
        <f t="shared" si="7"/>
        <v>0</v>
      </c>
      <c r="K107" s="144">
        <f t="shared" si="8"/>
        <v>0</v>
      </c>
      <c r="L107" s="131" t="s">
        <v>1187</v>
      </c>
    </row>
    <row r="108" spans="1:15" hidden="1" x14ac:dyDescent="0.25">
      <c r="A108" s="13"/>
      <c r="B108" s="10" t="s">
        <v>7</v>
      </c>
      <c r="C108" s="85"/>
      <c r="D108" s="11">
        <v>2248</v>
      </c>
      <c r="E108" s="15">
        <f>'[12]Khu phố 7 - 2'!$C$56</f>
        <v>2250000</v>
      </c>
      <c r="F108" s="12"/>
      <c r="G108" s="12">
        <f t="shared" si="4"/>
        <v>0</v>
      </c>
      <c r="H108" s="12">
        <f t="shared" si="5"/>
        <v>0</v>
      </c>
      <c r="I108" s="12">
        <f t="shared" si="6"/>
        <v>0</v>
      </c>
      <c r="J108" s="12">
        <f t="shared" si="7"/>
        <v>0</v>
      </c>
      <c r="K108" s="144">
        <f t="shared" si="8"/>
        <v>0</v>
      </c>
      <c r="L108" s="131" t="s">
        <v>1187</v>
      </c>
    </row>
    <row r="109" spans="1:15" hidden="1" x14ac:dyDescent="0.25">
      <c r="A109" s="13"/>
      <c r="B109" s="10" t="s">
        <v>8</v>
      </c>
      <c r="C109" s="85"/>
      <c r="D109" s="11">
        <v>2050</v>
      </c>
      <c r="E109" s="15">
        <f>'[12]Khu phố 7 - 3'!$C$56</f>
        <v>2050000</v>
      </c>
      <c r="F109" s="12"/>
      <c r="G109" s="12">
        <f t="shared" si="4"/>
        <v>0</v>
      </c>
      <c r="H109" s="12">
        <f t="shared" si="5"/>
        <v>0</v>
      </c>
      <c r="I109" s="12">
        <f t="shared" si="6"/>
        <v>0</v>
      </c>
      <c r="J109" s="12">
        <f t="shared" si="7"/>
        <v>0</v>
      </c>
      <c r="K109" s="144">
        <f t="shared" si="8"/>
        <v>0</v>
      </c>
      <c r="L109" s="131" t="s">
        <v>1187</v>
      </c>
    </row>
    <row r="110" spans="1:15" s="50" customFormat="1" hidden="1" x14ac:dyDescent="0.25">
      <c r="A110" s="44">
        <v>9</v>
      </c>
      <c r="B110" s="43" t="s">
        <v>83</v>
      </c>
      <c r="C110" s="82" t="s">
        <v>83</v>
      </c>
      <c r="D110" s="46"/>
      <c r="E110" s="52"/>
      <c r="F110" s="181"/>
      <c r="G110" s="12"/>
      <c r="H110" s="12"/>
      <c r="I110" s="12"/>
      <c r="J110" s="12"/>
      <c r="K110" s="144"/>
      <c r="L110" s="132" t="s">
        <v>1166</v>
      </c>
    </row>
    <row r="111" spans="1:15" ht="18.75" hidden="1" x14ac:dyDescent="0.3">
      <c r="A111" s="13"/>
      <c r="B111" s="10" t="s">
        <v>84</v>
      </c>
      <c r="C111" s="88" t="s">
        <v>1042</v>
      </c>
      <c r="D111" s="11"/>
      <c r="E111" s="15"/>
      <c r="F111" s="25"/>
      <c r="G111" s="12"/>
      <c r="H111" s="12"/>
      <c r="I111" s="12"/>
      <c r="J111" s="12"/>
      <c r="K111" s="144"/>
      <c r="L111" s="132" t="s">
        <v>1166</v>
      </c>
    </row>
    <row r="112" spans="1:15" hidden="1" x14ac:dyDescent="0.25">
      <c r="A112" s="13"/>
      <c r="B112" s="10" t="s">
        <v>6</v>
      </c>
      <c r="C112" s="85"/>
      <c r="D112" s="11">
        <v>2500</v>
      </c>
      <c r="E112" s="15">
        <f>'[13]Thôn Xóm Lở - VT1'!$C$56</f>
        <v>2500000</v>
      </c>
      <c r="F112" s="25"/>
      <c r="G112" s="12">
        <f t="shared" si="4"/>
        <v>0</v>
      </c>
      <c r="H112" s="12">
        <f t="shared" si="5"/>
        <v>0</v>
      </c>
      <c r="I112" s="12">
        <f t="shared" si="6"/>
        <v>0</v>
      </c>
      <c r="J112" s="12">
        <f t="shared" si="7"/>
        <v>0</v>
      </c>
      <c r="K112" s="144">
        <f t="shared" si="8"/>
        <v>0</v>
      </c>
      <c r="L112" s="132" t="s">
        <v>1166</v>
      </c>
    </row>
    <row r="113" spans="1:12" hidden="1" x14ac:dyDescent="0.25">
      <c r="A113" s="13"/>
      <c r="B113" s="10" t="s">
        <v>7</v>
      </c>
      <c r="C113" s="85"/>
      <c r="D113" s="11">
        <v>2000</v>
      </c>
      <c r="E113" s="15">
        <f>'[13]Thôn Xóm Lở - VT2'!$C$56</f>
        <v>2000000</v>
      </c>
      <c r="F113" s="25"/>
      <c r="G113" s="12">
        <f t="shared" si="4"/>
        <v>0</v>
      </c>
      <c r="H113" s="12">
        <f t="shared" si="5"/>
        <v>0</v>
      </c>
      <c r="I113" s="12">
        <f t="shared" si="6"/>
        <v>0</v>
      </c>
      <c r="J113" s="12">
        <f t="shared" si="7"/>
        <v>0</v>
      </c>
      <c r="K113" s="144">
        <f t="shared" si="8"/>
        <v>0</v>
      </c>
      <c r="L113" s="132" t="s">
        <v>1166</v>
      </c>
    </row>
    <row r="114" spans="1:12" hidden="1" x14ac:dyDescent="0.25">
      <c r="A114" s="13"/>
      <c r="B114" s="10" t="s">
        <v>8</v>
      </c>
      <c r="C114" s="85"/>
      <c r="D114" s="11">
        <v>1820</v>
      </c>
      <c r="E114" s="15">
        <f>'[13]Thôn Xóm Lở - VT3'!$C$56</f>
        <v>1820000</v>
      </c>
      <c r="F114" s="25"/>
      <c r="G114" s="12">
        <f t="shared" si="4"/>
        <v>0</v>
      </c>
      <c r="H114" s="12">
        <f t="shared" si="5"/>
        <v>0</v>
      </c>
      <c r="I114" s="12">
        <f t="shared" si="6"/>
        <v>0</v>
      </c>
      <c r="J114" s="12">
        <f t="shared" si="7"/>
        <v>0</v>
      </c>
      <c r="K114" s="144">
        <f t="shared" si="8"/>
        <v>0</v>
      </c>
      <c r="L114" s="132" t="s">
        <v>1166</v>
      </c>
    </row>
    <row r="115" spans="1:12" s="71" customFormat="1" ht="63" hidden="1" x14ac:dyDescent="0.25">
      <c r="A115" s="67" t="s">
        <v>9</v>
      </c>
      <c r="B115" s="72" t="s">
        <v>85</v>
      </c>
      <c r="C115" s="89"/>
      <c r="D115" s="68"/>
      <c r="E115" s="73"/>
      <c r="F115" s="70"/>
      <c r="G115" s="12"/>
      <c r="H115" s="12"/>
      <c r="I115" s="12"/>
      <c r="J115" s="12"/>
      <c r="K115" s="144"/>
      <c r="L115" s="132"/>
    </row>
    <row r="116" spans="1:12" s="50" customFormat="1" hidden="1" x14ac:dyDescent="0.25">
      <c r="A116" s="44"/>
      <c r="B116" s="56" t="s">
        <v>1051</v>
      </c>
      <c r="C116" s="90"/>
      <c r="D116" s="46"/>
      <c r="E116" s="52"/>
      <c r="F116" s="47"/>
      <c r="G116" s="12"/>
      <c r="H116" s="12"/>
      <c r="I116" s="12"/>
      <c r="J116" s="12"/>
      <c r="K116" s="144"/>
      <c r="L116" s="132"/>
    </row>
    <row r="117" spans="1:12" hidden="1" x14ac:dyDescent="0.25">
      <c r="A117" s="3">
        <v>1</v>
      </c>
      <c r="B117" s="6" t="s">
        <v>86</v>
      </c>
      <c r="C117" s="85"/>
      <c r="D117" s="11"/>
      <c r="E117" s="15"/>
      <c r="F117" s="25"/>
      <c r="G117" s="12"/>
      <c r="H117" s="12"/>
      <c r="I117" s="12"/>
      <c r="J117" s="12"/>
      <c r="K117" s="144"/>
      <c r="L117" s="132" t="s">
        <v>1166</v>
      </c>
    </row>
    <row r="118" spans="1:12" ht="33" hidden="1" x14ac:dyDescent="0.25">
      <c r="A118" s="13"/>
      <c r="B118" s="10" t="s">
        <v>87</v>
      </c>
      <c r="C118" s="85"/>
      <c r="D118" s="11">
        <v>12210</v>
      </c>
      <c r="E118" s="12">
        <v>12900000</v>
      </c>
      <c r="F118" s="25">
        <f t="shared" ref="F118:F195" si="9">E118/1000</f>
        <v>12900</v>
      </c>
      <c r="G118" s="12">
        <f t="shared" si="4"/>
        <v>6450</v>
      </c>
      <c r="H118" s="12">
        <f t="shared" si="5"/>
        <v>5160</v>
      </c>
      <c r="I118" s="12">
        <f t="shared" si="6"/>
        <v>3870</v>
      </c>
      <c r="J118" s="12">
        <f t="shared" si="7"/>
        <v>2580</v>
      </c>
      <c r="K118" s="144">
        <f t="shared" si="8"/>
        <v>1.0565110565110565</v>
      </c>
      <c r="L118" s="132" t="s">
        <v>1166</v>
      </c>
    </row>
    <row r="119" spans="1:12" ht="49.5" hidden="1" x14ac:dyDescent="0.25">
      <c r="A119" s="13"/>
      <c r="B119" s="101" t="s">
        <v>88</v>
      </c>
      <c r="C119" s="97" t="s">
        <v>1143</v>
      </c>
      <c r="D119" s="11">
        <v>10790</v>
      </c>
      <c r="E119" s="15">
        <v>11450000</v>
      </c>
      <c r="F119" s="25">
        <f t="shared" si="9"/>
        <v>11450</v>
      </c>
      <c r="G119" s="12">
        <f t="shared" si="4"/>
        <v>5725</v>
      </c>
      <c r="H119" s="12">
        <f t="shared" si="5"/>
        <v>4580</v>
      </c>
      <c r="I119" s="12">
        <f t="shared" si="6"/>
        <v>3435</v>
      </c>
      <c r="J119" s="12">
        <f t="shared" si="7"/>
        <v>2290</v>
      </c>
      <c r="K119" s="144">
        <f t="shared" si="8"/>
        <v>1.0611677479147359</v>
      </c>
      <c r="L119" s="132" t="s">
        <v>1166</v>
      </c>
    </row>
    <row r="120" spans="1:12" hidden="1" x14ac:dyDescent="0.25">
      <c r="A120" s="3">
        <v>2</v>
      </c>
      <c r="B120" s="102" t="s">
        <v>89</v>
      </c>
      <c r="C120" s="85"/>
      <c r="D120" s="11"/>
      <c r="E120" s="15"/>
      <c r="F120" s="12"/>
      <c r="G120" s="12"/>
      <c r="H120" s="12"/>
      <c r="I120" s="12"/>
      <c r="J120" s="12"/>
      <c r="K120" s="144"/>
      <c r="L120" s="132" t="s">
        <v>1187</v>
      </c>
    </row>
    <row r="121" spans="1:12" ht="49.5" hidden="1" x14ac:dyDescent="0.25">
      <c r="A121" s="13"/>
      <c r="B121" s="101" t="s">
        <v>90</v>
      </c>
      <c r="C121" s="27" t="s">
        <v>1125</v>
      </c>
      <c r="D121" s="11">
        <v>6570</v>
      </c>
      <c r="E121" s="15">
        <v>6950000</v>
      </c>
      <c r="F121" s="12">
        <f t="shared" si="9"/>
        <v>6950</v>
      </c>
      <c r="G121" s="12">
        <f t="shared" si="4"/>
        <v>3475</v>
      </c>
      <c r="H121" s="12">
        <f t="shared" si="5"/>
        <v>2780</v>
      </c>
      <c r="I121" s="12">
        <f t="shared" si="6"/>
        <v>2085</v>
      </c>
      <c r="J121" s="12">
        <f t="shared" si="7"/>
        <v>1390</v>
      </c>
      <c r="K121" s="144">
        <f t="shared" si="8"/>
        <v>1.0578386605783867</v>
      </c>
      <c r="L121" s="132" t="s">
        <v>1187</v>
      </c>
    </row>
    <row r="122" spans="1:12" ht="49.5" hidden="1" x14ac:dyDescent="0.25">
      <c r="A122" s="3">
        <v>3</v>
      </c>
      <c r="B122" s="102" t="s">
        <v>91</v>
      </c>
      <c r="C122" s="101" t="s">
        <v>1145</v>
      </c>
      <c r="D122" s="11">
        <v>5010</v>
      </c>
      <c r="E122" s="15">
        <v>5330000</v>
      </c>
      <c r="F122" s="25">
        <f t="shared" si="9"/>
        <v>5330</v>
      </c>
      <c r="G122" s="12">
        <f t="shared" si="4"/>
        <v>2665</v>
      </c>
      <c r="H122" s="12">
        <f t="shared" si="5"/>
        <v>2132</v>
      </c>
      <c r="I122" s="12">
        <f t="shared" si="6"/>
        <v>1599</v>
      </c>
      <c r="J122" s="12">
        <f t="shared" si="7"/>
        <v>1066</v>
      </c>
      <c r="K122" s="144">
        <f t="shared" si="8"/>
        <v>1.0638722554890219</v>
      </c>
      <c r="L122" s="132" t="s">
        <v>1166</v>
      </c>
    </row>
    <row r="123" spans="1:12" ht="49.5" hidden="1" x14ac:dyDescent="0.25">
      <c r="A123" s="3">
        <v>4</v>
      </c>
      <c r="B123" s="102" t="s">
        <v>92</v>
      </c>
      <c r="C123" s="100" t="s">
        <v>1144</v>
      </c>
      <c r="D123" s="11">
        <v>7650</v>
      </c>
      <c r="E123" s="15">
        <f>'[14]Tỉnh lộ 703'!$C$57</f>
        <v>8180000</v>
      </c>
      <c r="F123" s="25">
        <f t="shared" si="9"/>
        <v>8180</v>
      </c>
      <c r="G123" s="12">
        <f t="shared" si="4"/>
        <v>4090</v>
      </c>
      <c r="H123" s="12">
        <f t="shared" si="5"/>
        <v>3272</v>
      </c>
      <c r="I123" s="12">
        <f t="shared" si="6"/>
        <v>2454</v>
      </c>
      <c r="J123" s="12">
        <f t="shared" si="7"/>
        <v>1636</v>
      </c>
      <c r="K123" s="144">
        <f t="shared" si="8"/>
        <v>1.069281045751634</v>
      </c>
      <c r="L123" s="132" t="s">
        <v>1166</v>
      </c>
    </row>
    <row r="124" spans="1:12" x14ac:dyDescent="0.25">
      <c r="A124" s="3">
        <v>5</v>
      </c>
      <c r="B124" s="6" t="s">
        <v>68</v>
      </c>
      <c r="C124" s="85"/>
      <c r="D124" s="11"/>
      <c r="E124" s="15"/>
      <c r="F124" s="12"/>
      <c r="G124" s="12"/>
      <c r="H124" s="12"/>
      <c r="I124" s="12"/>
      <c r="J124" s="12"/>
      <c r="K124" s="144"/>
      <c r="L124" s="132" t="s">
        <v>1180</v>
      </c>
    </row>
    <row r="125" spans="1:12" ht="49.5" x14ac:dyDescent="0.25">
      <c r="A125" s="13"/>
      <c r="B125" s="10" t="s">
        <v>94</v>
      </c>
      <c r="C125" s="85"/>
      <c r="D125" s="11">
        <v>9150</v>
      </c>
      <c r="E125" s="15">
        <v>9610000</v>
      </c>
      <c r="F125" s="12">
        <f t="shared" si="9"/>
        <v>9610</v>
      </c>
      <c r="G125" s="12">
        <f t="shared" si="4"/>
        <v>4805</v>
      </c>
      <c r="H125" s="12">
        <f t="shared" si="5"/>
        <v>3844</v>
      </c>
      <c r="I125" s="12">
        <f t="shared" si="6"/>
        <v>2883</v>
      </c>
      <c r="J125" s="12">
        <f t="shared" si="7"/>
        <v>1922</v>
      </c>
      <c r="K125" s="144">
        <f t="shared" si="8"/>
        <v>1.0502732240437158</v>
      </c>
      <c r="L125" s="132" t="s">
        <v>1180</v>
      </c>
    </row>
    <row r="126" spans="1:12" ht="49.5" hidden="1" x14ac:dyDescent="0.25">
      <c r="A126" s="3">
        <v>6</v>
      </c>
      <c r="B126" s="6" t="s">
        <v>96</v>
      </c>
      <c r="C126" s="100" t="s">
        <v>1146</v>
      </c>
      <c r="D126" s="11">
        <v>5300</v>
      </c>
      <c r="E126" s="15">
        <v>5580000</v>
      </c>
      <c r="F126" s="12">
        <f t="shared" si="9"/>
        <v>5580</v>
      </c>
      <c r="G126" s="12">
        <f t="shared" si="4"/>
        <v>2790</v>
      </c>
      <c r="H126" s="12">
        <f t="shared" si="5"/>
        <v>2232</v>
      </c>
      <c r="I126" s="12">
        <f t="shared" si="6"/>
        <v>1674</v>
      </c>
      <c r="J126" s="12">
        <f t="shared" si="7"/>
        <v>1116</v>
      </c>
      <c r="K126" s="144">
        <f t="shared" si="8"/>
        <v>1.0528301886792453</v>
      </c>
      <c r="L126" s="132" t="s">
        <v>1168</v>
      </c>
    </row>
    <row r="127" spans="1:12" ht="33" hidden="1" x14ac:dyDescent="0.25">
      <c r="A127" s="3">
        <v>7</v>
      </c>
      <c r="B127" s="6" t="s">
        <v>98</v>
      </c>
      <c r="C127" s="85"/>
      <c r="D127" s="11">
        <v>5300</v>
      </c>
      <c r="E127" s="15">
        <v>5580000</v>
      </c>
      <c r="F127" s="12">
        <f t="shared" si="9"/>
        <v>5580</v>
      </c>
      <c r="G127" s="12">
        <f t="shared" si="4"/>
        <v>2790</v>
      </c>
      <c r="H127" s="12">
        <f t="shared" si="5"/>
        <v>2232</v>
      </c>
      <c r="I127" s="12">
        <f t="shared" si="6"/>
        <v>1674</v>
      </c>
      <c r="J127" s="12">
        <f t="shared" si="7"/>
        <v>1116</v>
      </c>
      <c r="K127" s="144">
        <f t="shared" si="8"/>
        <v>1.0528301886792453</v>
      </c>
      <c r="L127" s="132" t="s">
        <v>1168</v>
      </c>
    </row>
    <row r="128" spans="1:12" ht="49.5" hidden="1" x14ac:dyDescent="0.25">
      <c r="A128" s="3">
        <v>8</v>
      </c>
      <c r="B128" s="6" t="s">
        <v>100</v>
      </c>
      <c r="C128" s="27" t="s">
        <v>1147</v>
      </c>
      <c r="D128" s="11">
        <v>4470</v>
      </c>
      <c r="E128" s="15">
        <v>4820000</v>
      </c>
      <c r="F128" s="25">
        <f t="shared" si="9"/>
        <v>4820</v>
      </c>
      <c r="G128" s="12">
        <f t="shared" si="4"/>
        <v>2410</v>
      </c>
      <c r="H128" s="12">
        <f t="shared" si="5"/>
        <v>1928</v>
      </c>
      <c r="I128" s="12">
        <f t="shared" si="6"/>
        <v>1446</v>
      </c>
      <c r="J128" s="12">
        <f t="shared" si="7"/>
        <v>964</v>
      </c>
      <c r="K128" s="144">
        <f t="shared" si="8"/>
        <v>1.0782997762863535</v>
      </c>
      <c r="L128" s="132" t="s">
        <v>1166</v>
      </c>
    </row>
    <row r="129" spans="1:12" s="50" customFormat="1" hidden="1" x14ac:dyDescent="0.25">
      <c r="A129" s="44"/>
      <c r="B129" s="57" t="s">
        <v>817</v>
      </c>
      <c r="C129" s="91" t="s">
        <v>1121</v>
      </c>
      <c r="D129" s="46"/>
      <c r="E129" s="52"/>
      <c r="F129" s="12"/>
      <c r="G129" s="12"/>
      <c r="H129" s="12"/>
      <c r="I129" s="12"/>
      <c r="J129" s="12"/>
      <c r="K129" s="144"/>
      <c r="L129" s="132"/>
    </row>
    <row r="130" spans="1:12" s="50" customFormat="1" ht="32.25" hidden="1" thickBot="1" x14ac:dyDescent="0.3">
      <c r="A130" s="154" t="s">
        <v>9</v>
      </c>
      <c r="B130" s="155" t="s">
        <v>1242</v>
      </c>
      <c r="C130" s="91"/>
      <c r="D130" s="46"/>
      <c r="E130" s="52"/>
      <c r="F130" s="25"/>
      <c r="G130" s="12"/>
      <c r="H130" s="12"/>
      <c r="I130" s="12"/>
      <c r="J130" s="12"/>
      <c r="K130" s="144"/>
      <c r="L130" s="132" t="s">
        <v>1237</v>
      </c>
    </row>
    <row r="131" spans="1:12" hidden="1" x14ac:dyDescent="0.25">
      <c r="A131" s="58">
        <v>1</v>
      </c>
      <c r="B131" s="59" t="s">
        <v>1052</v>
      </c>
      <c r="C131" s="85"/>
      <c r="D131" s="60"/>
      <c r="E131" s="15"/>
      <c r="F131" s="25"/>
      <c r="G131" s="12"/>
      <c r="H131" s="12"/>
      <c r="I131" s="12"/>
      <c r="J131" s="12"/>
      <c r="K131" s="144"/>
      <c r="L131" s="132" t="s">
        <v>1237</v>
      </c>
    </row>
    <row r="132" spans="1:12" ht="47.25" hidden="1" x14ac:dyDescent="0.25">
      <c r="A132" s="60"/>
      <c r="B132" s="61" t="s">
        <v>1053</v>
      </c>
      <c r="C132" s="85"/>
      <c r="D132" s="60" t="s">
        <v>1054</v>
      </c>
      <c r="E132" s="15">
        <f>'[15]Tỉnh lộ 704 - 14 triệu'!$C$57</f>
        <v>15570000</v>
      </c>
      <c r="F132" s="25">
        <f t="shared" ref="F132:F158" si="10">E132/1000</f>
        <v>15570</v>
      </c>
      <c r="G132" s="12">
        <f t="shared" si="4"/>
        <v>7785</v>
      </c>
      <c r="H132" s="12">
        <f t="shared" si="5"/>
        <v>6228</v>
      </c>
      <c r="I132" s="12">
        <f t="shared" si="6"/>
        <v>4671</v>
      </c>
      <c r="J132" s="12">
        <f t="shared" si="7"/>
        <v>3114</v>
      </c>
      <c r="K132" s="144">
        <f t="shared" si="8"/>
        <v>1.0520270270270271</v>
      </c>
      <c r="L132" s="132" t="s">
        <v>1237</v>
      </c>
    </row>
    <row r="133" spans="1:12" ht="31.5" hidden="1" x14ac:dyDescent="0.25">
      <c r="A133" s="60"/>
      <c r="B133" s="61" t="s">
        <v>1055</v>
      </c>
      <c r="C133" s="85"/>
      <c r="D133" s="62">
        <v>6970</v>
      </c>
      <c r="E133" s="15">
        <f>'[15]Tỉnh lộ 704 - 6 triệu'!$C$57</f>
        <v>7360000</v>
      </c>
      <c r="F133" s="25">
        <f t="shared" si="10"/>
        <v>7360</v>
      </c>
      <c r="G133" s="12">
        <f t="shared" si="4"/>
        <v>3680</v>
      </c>
      <c r="H133" s="12">
        <f t="shared" si="5"/>
        <v>2944</v>
      </c>
      <c r="I133" s="12">
        <f t="shared" si="6"/>
        <v>2208</v>
      </c>
      <c r="J133" s="12">
        <f t="shared" si="7"/>
        <v>1472</v>
      </c>
      <c r="K133" s="144">
        <f t="shared" si="8"/>
        <v>1.0559540889526542</v>
      </c>
      <c r="L133" s="132" t="s">
        <v>1237</v>
      </c>
    </row>
    <row r="134" spans="1:12" ht="47.25" hidden="1" x14ac:dyDescent="0.25">
      <c r="A134" s="60"/>
      <c r="B134" s="61" t="s">
        <v>1056</v>
      </c>
      <c r="C134" s="86" t="s">
        <v>1135</v>
      </c>
      <c r="D134" s="60" t="s">
        <v>1057</v>
      </c>
      <c r="E134" s="15">
        <f>'[15]Tỉnh lộ 704 - 7 triệu'!$C$57</f>
        <v>7520000</v>
      </c>
      <c r="F134" s="25">
        <f t="shared" si="10"/>
        <v>7520</v>
      </c>
      <c r="G134" s="12">
        <f t="shared" si="4"/>
        <v>3760</v>
      </c>
      <c r="H134" s="12">
        <f t="shared" si="5"/>
        <v>3008</v>
      </c>
      <c r="I134" s="12">
        <f t="shared" si="6"/>
        <v>2256</v>
      </c>
      <c r="J134" s="12">
        <f t="shared" si="7"/>
        <v>1504</v>
      </c>
      <c r="K134" s="144">
        <f t="shared" si="8"/>
        <v>1.0502793296089385</v>
      </c>
      <c r="L134" s="132" t="s">
        <v>1237</v>
      </c>
    </row>
    <row r="135" spans="1:12" hidden="1" x14ac:dyDescent="0.25">
      <c r="A135" s="58">
        <v>2</v>
      </c>
      <c r="B135" s="59" t="s">
        <v>1064</v>
      </c>
      <c r="C135" s="85"/>
      <c r="D135" s="62">
        <v>16420</v>
      </c>
      <c r="E135" s="15">
        <f>'[15]Đầm Nại'!$C$57</f>
        <v>17190000</v>
      </c>
      <c r="F135" s="25">
        <f t="shared" si="10"/>
        <v>17190</v>
      </c>
      <c r="G135" s="12">
        <f t="shared" si="4"/>
        <v>8595</v>
      </c>
      <c r="H135" s="12">
        <f t="shared" si="5"/>
        <v>6876</v>
      </c>
      <c r="I135" s="12">
        <f t="shared" si="6"/>
        <v>5157</v>
      </c>
      <c r="J135" s="12">
        <f t="shared" si="7"/>
        <v>3438</v>
      </c>
      <c r="K135" s="144">
        <f t="shared" ref="K135:K197" si="11">F135/D135</f>
        <v>1.0468940316686968</v>
      </c>
      <c r="L135" s="132" t="s">
        <v>1237</v>
      </c>
    </row>
    <row r="136" spans="1:12" hidden="1" x14ac:dyDescent="0.25">
      <c r="A136" s="58">
        <v>3</v>
      </c>
      <c r="B136" s="59" t="s">
        <v>1065</v>
      </c>
      <c r="C136" s="85"/>
      <c r="D136" s="62">
        <v>16420</v>
      </c>
      <c r="E136" s="15">
        <f>'[15]Sư Vạn Hạnh'!$C$57</f>
        <v>17190000</v>
      </c>
      <c r="F136" s="25">
        <f t="shared" si="10"/>
        <v>17190</v>
      </c>
      <c r="G136" s="12">
        <f t="shared" ref="G136:G199" si="12">F136*0.5</f>
        <v>8595</v>
      </c>
      <c r="H136" s="12">
        <f t="shared" ref="H136:H199" si="13">F136*0.4</f>
        <v>6876</v>
      </c>
      <c r="I136" s="12">
        <f t="shared" ref="I136:I199" si="14">F136*0.3</f>
        <v>5157</v>
      </c>
      <c r="J136" s="12">
        <f t="shared" ref="J136:J199" si="15">F136*0.2</f>
        <v>3438</v>
      </c>
      <c r="K136" s="144">
        <f t="shared" si="11"/>
        <v>1.0468940316686968</v>
      </c>
      <c r="L136" s="132" t="s">
        <v>1237</v>
      </c>
    </row>
    <row r="137" spans="1:12" ht="47.25" hidden="1" x14ac:dyDescent="0.25">
      <c r="A137" s="58">
        <v>4</v>
      </c>
      <c r="B137" s="59" t="s">
        <v>1099</v>
      </c>
      <c r="C137" s="85"/>
      <c r="D137" s="62">
        <v>14800</v>
      </c>
      <c r="E137" s="15">
        <f>'[15]Cây Da'!$C$57</f>
        <v>15590000</v>
      </c>
      <c r="F137" s="25">
        <f t="shared" si="10"/>
        <v>15590</v>
      </c>
      <c r="G137" s="12">
        <f t="shared" si="12"/>
        <v>7795</v>
      </c>
      <c r="H137" s="12">
        <f t="shared" si="13"/>
        <v>6236</v>
      </c>
      <c r="I137" s="12">
        <f t="shared" si="14"/>
        <v>4677</v>
      </c>
      <c r="J137" s="12">
        <f t="shared" si="15"/>
        <v>3118</v>
      </c>
      <c r="K137" s="144">
        <f t="shared" si="11"/>
        <v>1.0533783783783783</v>
      </c>
      <c r="L137" s="132" t="s">
        <v>1237</v>
      </c>
    </row>
    <row r="138" spans="1:12" hidden="1" x14ac:dyDescent="0.25">
      <c r="A138" s="58">
        <v>5</v>
      </c>
      <c r="B138" s="59" t="s">
        <v>1066</v>
      </c>
      <c r="C138" s="85"/>
      <c r="D138" s="60"/>
      <c r="E138" s="15"/>
      <c r="F138" s="25"/>
      <c r="G138" s="12"/>
      <c r="H138" s="12"/>
      <c r="I138" s="12"/>
      <c r="J138" s="12"/>
      <c r="K138" s="144"/>
      <c r="L138" s="132" t="s">
        <v>1237</v>
      </c>
    </row>
    <row r="139" spans="1:12" ht="31.5" hidden="1" x14ac:dyDescent="0.25">
      <c r="A139" s="60"/>
      <c r="B139" s="143" t="s">
        <v>1070</v>
      </c>
      <c r="C139" s="85"/>
      <c r="D139" s="62">
        <v>8010</v>
      </c>
      <c r="E139" s="15">
        <f>'[15]Ngô Sỹ Liên - 8 triệu'!$C$57</f>
        <v>8460000</v>
      </c>
      <c r="F139" s="25">
        <f t="shared" si="10"/>
        <v>8460</v>
      </c>
      <c r="G139" s="12">
        <f t="shared" si="12"/>
        <v>4230</v>
      </c>
      <c r="H139" s="12">
        <f t="shared" si="13"/>
        <v>3384</v>
      </c>
      <c r="I139" s="12">
        <f t="shared" si="14"/>
        <v>2538</v>
      </c>
      <c r="J139" s="12">
        <f t="shared" si="15"/>
        <v>1692</v>
      </c>
      <c r="K139" s="144">
        <f t="shared" si="11"/>
        <v>1.0561797752808988</v>
      </c>
      <c r="L139" s="132" t="s">
        <v>1237</v>
      </c>
    </row>
    <row r="140" spans="1:12" ht="31.5" hidden="1" x14ac:dyDescent="0.25">
      <c r="A140" s="60"/>
      <c r="B140" s="61" t="s">
        <v>1067</v>
      </c>
      <c r="C140" s="85"/>
      <c r="D140" s="62">
        <v>12120</v>
      </c>
      <c r="E140" s="15">
        <f>'[15]Ngô Sỹ Liên - 12 triệu '!$C$57</f>
        <v>12740000</v>
      </c>
      <c r="F140" s="25">
        <f t="shared" si="10"/>
        <v>12740</v>
      </c>
      <c r="G140" s="12">
        <f t="shared" si="12"/>
        <v>6370</v>
      </c>
      <c r="H140" s="12">
        <f t="shared" si="13"/>
        <v>5096</v>
      </c>
      <c r="I140" s="12">
        <f t="shared" si="14"/>
        <v>3822</v>
      </c>
      <c r="J140" s="12">
        <f t="shared" si="15"/>
        <v>2548</v>
      </c>
      <c r="K140" s="144">
        <f t="shared" si="11"/>
        <v>1.0511551155115511</v>
      </c>
      <c r="L140" s="132" t="s">
        <v>1237</v>
      </c>
    </row>
    <row r="141" spans="1:12" hidden="1" x14ac:dyDescent="0.25">
      <c r="A141" s="58">
        <v>6</v>
      </c>
      <c r="B141" s="59" t="s">
        <v>1068</v>
      </c>
      <c r="C141" s="85"/>
      <c r="D141" s="62">
        <v>26000</v>
      </c>
      <c r="E141" s="15">
        <f>'[15]Trần Anh Tông'!$C$57</f>
        <v>27310000</v>
      </c>
      <c r="F141" s="25">
        <f t="shared" si="10"/>
        <v>27310</v>
      </c>
      <c r="G141" s="12">
        <f t="shared" si="12"/>
        <v>13655</v>
      </c>
      <c r="H141" s="12">
        <f t="shared" si="13"/>
        <v>10924</v>
      </c>
      <c r="I141" s="12">
        <f t="shared" si="14"/>
        <v>8193</v>
      </c>
      <c r="J141" s="12">
        <f t="shared" si="15"/>
        <v>5462</v>
      </c>
      <c r="K141" s="144">
        <f t="shared" si="11"/>
        <v>1.0503846153846155</v>
      </c>
      <c r="L141" s="132" t="s">
        <v>1237</v>
      </c>
    </row>
    <row r="142" spans="1:12" hidden="1" x14ac:dyDescent="0.25">
      <c r="A142" s="58">
        <v>7</v>
      </c>
      <c r="B142" s="59" t="s">
        <v>1069</v>
      </c>
      <c r="C142" s="85"/>
      <c r="D142" s="60"/>
      <c r="E142" s="15"/>
      <c r="F142" s="25"/>
      <c r="G142" s="12"/>
      <c r="H142" s="12"/>
      <c r="I142" s="12"/>
      <c r="J142" s="12"/>
      <c r="K142" s="144"/>
      <c r="L142" s="132" t="s">
        <v>1237</v>
      </c>
    </row>
    <row r="143" spans="1:12" ht="31.5" hidden="1" x14ac:dyDescent="0.25">
      <c r="A143" s="60"/>
      <c r="B143" s="61" t="s">
        <v>1070</v>
      </c>
      <c r="C143" s="85"/>
      <c r="D143" s="62">
        <v>21040</v>
      </c>
      <c r="E143" s="15">
        <f>'[15]An Dương Vương - 21.1'!$C$57</f>
        <v>22120000</v>
      </c>
      <c r="F143" s="25">
        <f t="shared" si="10"/>
        <v>22120</v>
      </c>
      <c r="G143" s="12"/>
      <c r="H143" s="12"/>
      <c r="I143" s="12"/>
      <c r="J143" s="12"/>
      <c r="K143" s="144">
        <f t="shared" si="11"/>
        <v>1.0513307984790874</v>
      </c>
      <c r="L143" s="132" t="s">
        <v>1237</v>
      </c>
    </row>
    <row r="144" spans="1:12" ht="31.5" hidden="1" x14ac:dyDescent="0.25">
      <c r="A144" s="60"/>
      <c r="B144" s="61" t="s">
        <v>1071</v>
      </c>
      <c r="C144" s="85"/>
      <c r="D144" s="62">
        <v>24050</v>
      </c>
      <c r="E144" s="15">
        <f>'[15]An Dương Vương - 24 triệu'!$C$57</f>
        <v>25220000</v>
      </c>
      <c r="F144" s="25">
        <f t="shared" si="10"/>
        <v>25220</v>
      </c>
      <c r="G144" s="12">
        <f t="shared" si="12"/>
        <v>12610</v>
      </c>
      <c r="H144" s="12">
        <f t="shared" si="13"/>
        <v>10088</v>
      </c>
      <c r="I144" s="12">
        <f t="shared" si="14"/>
        <v>7566</v>
      </c>
      <c r="J144" s="12">
        <f t="shared" si="15"/>
        <v>5044</v>
      </c>
      <c r="K144" s="144">
        <f t="shared" si="11"/>
        <v>1.0486486486486486</v>
      </c>
      <c r="L144" s="132" t="s">
        <v>1237</v>
      </c>
    </row>
    <row r="145" spans="1:12" hidden="1" x14ac:dyDescent="0.25">
      <c r="A145" s="58">
        <v>8</v>
      </c>
      <c r="B145" s="59" t="s">
        <v>1072</v>
      </c>
      <c r="C145" s="85"/>
      <c r="D145" s="62">
        <v>7220</v>
      </c>
      <c r="E145" s="15">
        <f>'[15]Mai Thúc Loan'!$C$57</f>
        <v>7590000</v>
      </c>
      <c r="F145" s="25">
        <f t="shared" si="10"/>
        <v>7590</v>
      </c>
      <c r="G145" s="12">
        <f t="shared" si="12"/>
        <v>3795</v>
      </c>
      <c r="H145" s="12">
        <f t="shared" si="13"/>
        <v>3036</v>
      </c>
      <c r="I145" s="12">
        <f t="shared" si="14"/>
        <v>2277</v>
      </c>
      <c r="J145" s="12">
        <f t="shared" si="15"/>
        <v>1518</v>
      </c>
      <c r="K145" s="144">
        <f t="shared" si="11"/>
        <v>1.0512465373961219</v>
      </c>
      <c r="L145" s="132" t="s">
        <v>1237</v>
      </c>
    </row>
    <row r="146" spans="1:12" hidden="1" x14ac:dyDescent="0.25">
      <c r="A146" s="58">
        <v>9</v>
      </c>
      <c r="B146" s="59" t="s">
        <v>1073</v>
      </c>
      <c r="C146" s="85"/>
      <c r="D146" s="60"/>
      <c r="E146" s="15"/>
      <c r="F146" s="25"/>
      <c r="G146" s="12"/>
      <c r="H146" s="12"/>
      <c r="I146" s="12"/>
      <c r="J146" s="12"/>
      <c r="K146" s="144"/>
      <c r="L146" s="132" t="s">
        <v>1237</v>
      </c>
    </row>
    <row r="147" spans="1:12" ht="47.25" hidden="1" x14ac:dyDescent="0.25">
      <c r="A147" s="60"/>
      <c r="B147" s="61" t="s">
        <v>1074</v>
      </c>
      <c r="C147" s="85"/>
      <c r="D147" s="62">
        <v>9900</v>
      </c>
      <c r="E147" s="15">
        <f>'[15]Lê Văn Linh - 9tr'!$C$57</f>
        <v>10400000</v>
      </c>
      <c r="F147" s="25">
        <f t="shared" si="10"/>
        <v>10400</v>
      </c>
      <c r="G147" s="12">
        <f t="shared" si="12"/>
        <v>5200</v>
      </c>
      <c r="H147" s="12">
        <f t="shared" si="13"/>
        <v>4160</v>
      </c>
      <c r="I147" s="12">
        <f t="shared" si="14"/>
        <v>3120</v>
      </c>
      <c r="J147" s="12">
        <f t="shared" si="15"/>
        <v>2080</v>
      </c>
      <c r="K147" s="144">
        <f t="shared" si="11"/>
        <v>1.0505050505050506</v>
      </c>
      <c r="L147" s="132" t="s">
        <v>1237</v>
      </c>
    </row>
    <row r="148" spans="1:12" hidden="1" x14ac:dyDescent="0.25">
      <c r="A148" s="60"/>
      <c r="B148" s="61" t="s">
        <v>1075</v>
      </c>
      <c r="C148" s="85"/>
      <c r="D148" s="62">
        <v>4270</v>
      </c>
      <c r="E148" s="15">
        <f>'[15]Lê Văn Linh - 4tr'!$C$57</f>
        <v>4470000</v>
      </c>
      <c r="F148" s="25">
        <f t="shared" si="10"/>
        <v>4470</v>
      </c>
      <c r="G148" s="12">
        <f t="shared" si="12"/>
        <v>2235</v>
      </c>
      <c r="H148" s="12">
        <f t="shared" si="13"/>
        <v>1788</v>
      </c>
      <c r="I148" s="12">
        <f t="shared" si="14"/>
        <v>1341</v>
      </c>
      <c r="J148" s="12">
        <f t="shared" si="15"/>
        <v>894</v>
      </c>
      <c r="K148" s="144">
        <f t="shared" si="11"/>
        <v>1.0468384074941453</v>
      </c>
      <c r="L148" s="132" t="s">
        <v>1237</v>
      </c>
    </row>
    <row r="149" spans="1:12" hidden="1" x14ac:dyDescent="0.25">
      <c r="A149" s="58">
        <v>10</v>
      </c>
      <c r="B149" s="59" t="s">
        <v>1076</v>
      </c>
      <c r="C149" s="85"/>
      <c r="D149" s="60"/>
      <c r="E149" s="15"/>
      <c r="F149" s="25"/>
      <c r="G149" s="12"/>
      <c r="H149" s="12"/>
      <c r="I149" s="12"/>
      <c r="J149" s="12"/>
      <c r="K149" s="144"/>
      <c r="L149" s="132" t="s">
        <v>1237</v>
      </c>
    </row>
    <row r="150" spans="1:12" ht="31.5" hidden="1" x14ac:dyDescent="0.25">
      <c r="A150" s="60"/>
      <c r="B150" s="61" t="s">
        <v>1077</v>
      </c>
      <c r="C150" s="85"/>
      <c r="D150" s="62">
        <v>12120</v>
      </c>
      <c r="E150" s="15">
        <f>'[15]Trương Vĩnh Ký - 12tr'!$C$57</f>
        <v>12740000</v>
      </c>
      <c r="F150" s="25">
        <f t="shared" si="10"/>
        <v>12740</v>
      </c>
      <c r="G150" s="12">
        <f t="shared" si="12"/>
        <v>6370</v>
      </c>
      <c r="H150" s="12">
        <f t="shared" si="13"/>
        <v>5096</v>
      </c>
      <c r="I150" s="12">
        <f t="shared" si="14"/>
        <v>3822</v>
      </c>
      <c r="J150" s="12">
        <f t="shared" si="15"/>
        <v>2548</v>
      </c>
      <c r="K150" s="144">
        <f t="shared" si="11"/>
        <v>1.0511551155115511</v>
      </c>
      <c r="L150" s="132" t="s">
        <v>1237</v>
      </c>
    </row>
    <row r="151" spans="1:12" hidden="1" x14ac:dyDescent="0.25">
      <c r="A151" s="60"/>
      <c r="B151" s="61" t="s">
        <v>1075</v>
      </c>
      <c r="C151" s="85"/>
      <c r="D151" s="62">
        <v>4270</v>
      </c>
      <c r="E151" s="15">
        <f>'[15]Trương Vĩnh Ký - 4tr'!$C$57</f>
        <v>4490000</v>
      </c>
      <c r="F151" s="25">
        <f t="shared" si="10"/>
        <v>4490</v>
      </c>
      <c r="G151" s="12">
        <f t="shared" si="12"/>
        <v>2245</v>
      </c>
      <c r="H151" s="12">
        <f t="shared" si="13"/>
        <v>1796</v>
      </c>
      <c r="I151" s="12">
        <f t="shared" si="14"/>
        <v>1347</v>
      </c>
      <c r="J151" s="12">
        <f t="shared" si="15"/>
        <v>898</v>
      </c>
      <c r="K151" s="144">
        <f t="shared" si="11"/>
        <v>1.0515222482435598</v>
      </c>
      <c r="L151" s="132" t="s">
        <v>1237</v>
      </c>
    </row>
    <row r="152" spans="1:12" hidden="1" x14ac:dyDescent="0.25">
      <c r="A152" s="58">
        <v>11</v>
      </c>
      <c r="B152" s="59" t="s">
        <v>1078</v>
      </c>
      <c r="C152" s="85"/>
      <c r="D152" s="60"/>
      <c r="E152" s="15"/>
      <c r="F152" s="25"/>
      <c r="G152" s="12"/>
      <c r="H152" s="12"/>
      <c r="I152" s="12"/>
      <c r="J152" s="12"/>
      <c r="K152" s="144"/>
      <c r="L152" s="132" t="s">
        <v>1237</v>
      </c>
    </row>
    <row r="153" spans="1:12" ht="47.25" hidden="1" x14ac:dyDescent="0.25">
      <c r="A153" s="60"/>
      <c r="B153" s="61" t="s">
        <v>1079</v>
      </c>
      <c r="C153" s="85"/>
      <c r="D153" s="62">
        <v>18240</v>
      </c>
      <c r="E153" s="15">
        <f>'[15]Trương Hán Siêu - 18 triệu'!$C$57</f>
        <v>19130000</v>
      </c>
      <c r="F153" s="25">
        <f t="shared" si="10"/>
        <v>19130</v>
      </c>
      <c r="G153" s="12">
        <f t="shared" si="12"/>
        <v>9565</v>
      </c>
      <c r="H153" s="12">
        <f t="shared" si="13"/>
        <v>7652</v>
      </c>
      <c r="I153" s="12">
        <f t="shared" si="14"/>
        <v>5739</v>
      </c>
      <c r="J153" s="12">
        <f t="shared" si="15"/>
        <v>3826</v>
      </c>
      <c r="K153" s="144">
        <f t="shared" si="11"/>
        <v>1.0487938596491229</v>
      </c>
      <c r="L153" s="132" t="s">
        <v>1237</v>
      </c>
    </row>
    <row r="154" spans="1:12" ht="63" hidden="1" x14ac:dyDescent="0.25">
      <c r="A154" s="60"/>
      <c r="B154" s="61" t="s">
        <v>1080</v>
      </c>
      <c r="C154" s="85"/>
      <c r="D154" s="62">
        <v>22400</v>
      </c>
      <c r="E154" s="15">
        <f>'[15]Trương Hán Siêu - 22tr'!$C$57</f>
        <v>23530000</v>
      </c>
      <c r="F154" s="25">
        <f t="shared" si="10"/>
        <v>23530</v>
      </c>
      <c r="G154" s="12">
        <f t="shared" si="12"/>
        <v>11765</v>
      </c>
      <c r="H154" s="12">
        <f t="shared" si="13"/>
        <v>9412</v>
      </c>
      <c r="I154" s="12">
        <f t="shared" si="14"/>
        <v>7059</v>
      </c>
      <c r="J154" s="12">
        <f t="shared" si="15"/>
        <v>4706</v>
      </c>
      <c r="K154" s="144">
        <f t="shared" si="11"/>
        <v>1.0504464285714286</v>
      </c>
      <c r="L154" s="132" t="s">
        <v>1237</v>
      </c>
    </row>
    <row r="155" spans="1:12" ht="47.25" hidden="1" x14ac:dyDescent="0.25">
      <c r="A155" s="58">
        <v>12</v>
      </c>
      <c r="B155" s="59" t="s">
        <v>1081</v>
      </c>
      <c r="C155" s="86" t="s">
        <v>1138</v>
      </c>
      <c r="D155" s="60" t="s">
        <v>1082</v>
      </c>
      <c r="E155" s="15">
        <f>'[15]Nguyễn Trác'!$C$57</f>
        <v>6330000</v>
      </c>
      <c r="F155" s="25">
        <f t="shared" si="10"/>
        <v>6330</v>
      </c>
      <c r="G155" s="12">
        <f t="shared" si="12"/>
        <v>3165</v>
      </c>
      <c r="H155" s="12">
        <f t="shared" si="13"/>
        <v>2532</v>
      </c>
      <c r="I155" s="12">
        <f t="shared" si="14"/>
        <v>1899</v>
      </c>
      <c r="J155" s="12">
        <f t="shared" si="15"/>
        <v>1266</v>
      </c>
      <c r="K155" s="144">
        <f t="shared" si="11"/>
        <v>1.0480132450331126</v>
      </c>
      <c r="L155" s="132" t="s">
        <v>1237</v>
      </c>
    </row>
    <row r="156" spans="1:12" ht="31.5" hidden="1" x14ac:dyDescent="0.25">
      <c r="A156" s="58">
        <v>13</v>
      </c>
      <c r="B156" s="59" t="s">
        <v>1083</v>
      </c>
      <c r="C156" s="36" t="s">
        <v>1139</v>
      </c>
      <c r="D156" s="60"/>
      <c r="E156" s="15"/>
      <c r="F156" s="25"/>
      <c r="G156" s="12"/>
      <c r="H156" s="12"/>
      <c r="I156" s="12"/>
      <c r="J156" s="12"/>
      <c r="K156" s="144"/>
      <c r="L156" s="132" t="s">
        <v>1237</v>
      </c>
    </row>
    <row r="157" spans="1:12" ht="47.25" hidden="1" x14ac:dyDescent="0.25">
      <c r="A157" s="60"/>
      <c r="B157" s="61" t="s">
        <v>1084</v>
      </c>
      <c r="C157" s="85"/>
      <c r="D157" s="62">
        <v>14930</v>
      </c>
      <c r="E157" s="15">
        <f>'[15]Các tuyến đường khác -14 triệu'!$C$57</f>
        <v>15730000</v>
      </c>
      <c r="F157" s="25">
        <f t="shared" si="10"/>
        <v>15730</v>
      </c>
      <c r="G157" s="12">
        <f t="shared" si="12"/>
        <v>7865</v>
      </c>
      <c r="H157" s="12">
        <f t="shared" si="13"/>
        <v>6292</v>
      </c>
      <c r="I157" s="12">
        <f t="shared" si="14"/>
        <v>4719</v>
      </c>
      <c r="J157" s="12">
        <f t="shared" si="15"/>
        <v>3146</v>
      </c>
      <c r="K157" s="144">
        <f t="shared" si="11"/>
        <v>1.0535833891493638</v>
      </c>
      <c r="L157" s="132" t="s">
        <v>1237</v>
      </c>
    </row>
    <row r="158" spans="1:12" ht="31.5" hidden="1" x14ac:dyDescent="0.25">
      <c r="A158" s="60"/>
      <c r="B158" s="61" t="s">
        <v>1085</v>
      </c>
      <c r="C158" s="85"/>
      <c r="D158" s="62">
        <v>18150</v>
      </c>
      <c r="E158" s="15">
        <f>'[15]Các tuyến đường khác-18 triệu'!$C$57</f>
        <v>19080000</v>
      </c>
      <c r="F158" s="25">
        <f t="shared" si="10"/>
        <v>19080</v>
      </c>
      <c r="G158" s="12">
        <f t="shared" si="12"/>
        <v>9540</v>
      </c>
      <c r="H158" s="12">
        <f t="shared" si="13"/>
        <v>7632</v>
      </c>
      <c r="I158" s="12">
        <f t="shared" si="14"/>
        <v>5724</v>
      </c>
      <c r="J158" s="12">
        <f t="shared" si="15"/>
        <v>3816</v>
      </c>
      <c r="K158" s="144">
        <f t="shared" si="11"/>
        <v>1.0512396694214876</v>
      </c>
      <c r="L158" s="132" t="s">
        <v>1237</v>
      </c>
    </row>
    <row r="159" spans="1:12" s="50" customFormat="1" hidden="1" x14ac:dyDescent="0.25">
      <c r="A159" s="63">
        <v>6</v>
      </c>
      <c r="B159" s="64" t="s">
        <v>1043</v>
      </c>
      <c r="C159" s="90"/>
      <c r="D159" s="65"/>
      <c r="E159" s="52"/>
      <c r="F159" s="12"/>
      <c r="G159" s="12"/>
      <c r="H159" s="12"/>
      <c r="I159" s="12"/>
      <c r="J159" s="12"/>
      <c r="K159" s="144"/>
      <c r="L159" s="132"/>
    </row>
    <row r="160" spans="1:12" ht="31.5" hidden="1" x14ac:dyDescent="0.25">
      <c r="A160" s="58" t="s">
        <v>10</v>
      </c>
      <c r="B160" s="59" t="s">
        <v>1086</v>
      </c>
      <c r="C160" s="34" t="s">
        <v>1126</v>
      </c>
      <c r="D160" s="60"/>
      <c r="E160" s="15"/>
      <c r="F160" s="12"/>
      <c r="G160" s="12"/>
      <c r="H160" s="12"/>
      <c r="I160" s="12"/>
      <c r="J160" s="12"/>
      <c r="K160" s="144"/>
      <c r="L160" s="132" t="s">
        <v>1187</v>
      </c>
    </row>
    <row r="161" spans="1:13" ht="49.5" hidden="1" x14ac:dyDescent="0.25">
      <c r="A161" s="60"/>
      <c r="B161" s="61" t="s">
        <v>1087</v>
      </c>
      <c r="C161" s="85" t="s">
        <v>1127</v>
      </c>
      <c r="D161" s="62">
        <v>3350</v>
      </c>
      <c r="E161" s="15">
        <f>'[16]1'!$C$57</f>
        <v>3630000</v>
      </c>
      <c r="F161" s="12">
        <f t="shared" ref="F161:F168" si="16">E161/1000</f>
        <v>3630</v>
      </c>
      <c r="G161" s="12">
        <f t="shared" si="12"/>
        <v>1815</v>
      </c>
      <c r="H161" s="12">
        <f t="shared" si="13"/>
        <v>1452</v>
      </c>
      <c r="I161" s="12">
        <f t="shared" si="14"/>
        <v>1089</v>
      </c>
      <c r="J161" s="12">
        <f t="shared" si="15"/>
        <v>726</v>
      </c>
      <c r="K161" s="144">
        <f t="shared" si="11"/>
        <v>1.0835820895522388</v>
      </c>
      <c r="L161" s="132" t="s">
        <v>1187</v>
      </c>
    </row>
    <row r="162" spans="1:13" ht="31.5" hidden="1" x14ac:dyDescent="0.25">
      <c r="A162" s="60"/>
      <c r="B162" s="61" t="s">
        <v>1088</v>
      </c>
      <c r="C162" s="85"/>
      <c r="D162" s="62">
        <v>2260</v>
      </c>
      <c r="E162" s="15">
        <f>'[16]2'!$C$57</f>
        <v>2390000</v>
      </c>
      <c r="F162" s="12">
        <f t="shared" si="16"/>
        <v>2390</v>
      </c>
      <c r="G162" s="12">
        <f t="shared" si="12"/>
        <v>1195</v>
      </c>
      <c r="H162" s="12">
        <f t="shared" si="13"/>
        <v>956</v>
      </c>
      <c r="I162" s="12">
        <f t="shared" si="14"/>
        <v>717</v>
      </c>
      <c r="J162" s="12">
        <f t="shared" si="15"/>
        <v>478</v>
      </c>
      <c r="K162" s="144">
        <f t="shared" si="11"/>
        <v>1.0575221238938053</v>
      </c>
      <c r="L162" s="132" t="s">
        <v>1187</v>
      </c>
    </row>
    <row r="163" spans="1:13" ht="31.5" hidden="1" x14ac:dyDescent="0.25">
      <c r="A163" s="60"/>
      <c r="B163" s="61" t="s">
        <v>1089</v>
      </c>
      <c r="C163" s="85"/>
      <c r="D163" s="62">
        <v>2040</v>
      </c>
      <c r="E163" s="15">
        <f>'[16]3'!$C$57</f>
        <v>2150000</v>
      </c>
      <c r="F163" s="12">
        <f t="shared" si="16"/>
        <v>2150</v>
      </c>
      <c r="G163" s="12">
        <f t="shared" si="12"/>
        <v>1075</v>
      </c>
      <c r="H163" s="12">
        <f t="shared" si="13"/>
        <v>860</v>
      </c>
      <c r="I163" s="12">
        <f t="shared" si="14"/>
        <v>645</v>
      </c>
      <c r="J163" s="12">
        <f t="shared" si="15"/>
        <v>430</v>
      </c>
      <c r="K163" s="144">
        <f t="shared" si="11"/>
        <v>1.053921568627451</v>
      </c>
      <c r="L163" s="132" t="s">
        <v>1187</v>
      </c>
    </row>
    <row r="164" spans="1:13" ht="31.5" hidden="1" x14ac:dyDescent="0.25">
      <c r="A164" s="60"/>
      <c r="B164" s="61" t="s">
        <v>1090</v>
      </c>
      <c r="C164" s="85"/>
      <c r="D164" s="62">
        <v>1710</v>
      </c>
      <c r="E164" s="15">
        <f>'[16]4'!$C$57</f>
        <v>1820000</v>
      </c>
      <c r="F164" s="12">
        <f t="shared" si="16"/>
        <v>1820</v>
      </c>
      <c r="G164" s="12">
        <f t="shared" si="12"/>
        <v>910</v>
      </c>
      <c r="H164" s="12">
        <f t="shared" si="13"/>
        <v>728</v>
      </c>
      <c r="I164" s="12">
        <f t="shared" si="14"/>
        <v>546</v>
      </c>
      <c r="J164" s="12">
        <f t="shared" si="15"/>
        <v>364</v>
      </c>
      <c r="K164" s="144">
        <f t="shared" si="11"/>
        <v>1.064327485380117</v>
      </c>
      <c r="L164" s="132" t="s">
        <v>1187</v>
      </c>
    </row>
    <row r="165" spans="1:13" ht="31.5" hidden="1" x14ac:dyDescent="0.25">
      <c r="A165" s="60"/>
      <c r="B165" s="61" t="s">
        <v>1091</v>
      </c>
      <c r="C165" s="85"/>
      <c r="D165" s="62">
        <v>1860</v>
      </c>
      <c r="E165" s="15">
        <f>'[16]5'!$C$57</f>
        <v>1960000</v>
      </c>
      <c r="F165" s="12">
        <f t="shared" si="16"/>
        <v>1960</v>
      </c>
      <c r="G165" s="12">
        <f t="shared" si="12"/>
        <v>980</v>
      </c>
      <c r="H165" s="12">
        <f t="shared" si="13"/>
        <v>784</v>
      </c>
      <c r="I165" s="12">
        <f t="shared" si="14"/>
        <v>588</v>
      </c>
      <c r="J165" s="12">
        <f t="shared" si="15"/>
        <v>392</v>
      </c>
      <c r="K165" s="144">
        <f t="shared" si="11"/>
        <v>1.053763440860215</v>
      </c>
      <c r="L165" s="132" t="s">
        <v>1187</v>
      </c>
    </row>
    <row r="166" spans="1:13" ht="31.5" hidden="1" x14ac:dyDescent="0.25">
      <c r="A166" s="60"/>
      <c r="B166" s="61" t="s">
        <v>1092</v>
      </c>
      <c r="C166" s="86" t="s">
        <v>1128</v>
      </c>
      <c r="D166" s="62">
        <v>1580</v>
      </c>
      <c r="E166" s="15">
        <f>'[16]6'!$C$57</f>
        <v>1660000</v>
      </c>
      <c r="F166" s="12">
        <f t="shared" si="16"/>
        <v>1660</v>
      </c>
      <c r="G166" s="12">
        <f t="shared" si="12"/>
        <v>830</v>
      </c>
      <c r="H166" s="12">
        <f t="shared" si="13"/>
        <v>664</v>
      </c>
      <c r="I166" s="12">
        <f t="shared" si="14"/>
        <v>498</v>
      </c>
      <c r="J166" s="12">
        <f t="shared" si="15"/>
        <v>332</v>
      </c>
      <c r="K166" s="144">
        <f t="shared" si="11"/>
        <v>1.0506329113924051</v>
      </c>
      <c r="L166" s="132" t="s">
        <v>1187</v>
      </c>
    </row>
    <row r="167" spans="1:13" hidden="1" x14ac:dyDescent="0.25">
      <c r="A167" s="58" t="s">
        <v>1093</v>
      </c>
      <c r="B167" s="59" t="s">
        <v>1094</v>
      </c>
      <c r="C167" s="85"/>
      <c r="D167" s="60"/>
      <c r="E167" s="15"/>
      <c r="F167" s="12"/>
      <c r="G167" s="12"/>
      <c r="H167" s="12"/>
      <c r="I167" s="12"/>
      <c r="J167" s="12"/>
      <c r="K167" s="144"/>
      <c r="L167" s="132" t="s">
        <v>1187</v>
      </c>
    </row>
    <row r="168" spans="1:13" ht="31.5" hidden="1" x14ac:dyDescent="0.25">
      <c r="A168" s="60"/>
      <c r="B168" s="61" t="s">
        <v>1095</v>
      </c>
      <c r="C168" s="85"/>
      <c r="D168" s="60" t="s">
        <v>1096</v>
      </c>
      <c r="E168" s="15">
        <v>2060000</v>
      </c>
      <c r="F168" s="12">
        <f t="shared" si="16"/>
        <v>2060</v>
      </c>
      <c r="G168" s="12">
        <f t="shared" si="12"/>
        <v>1030</v>
      </c>
      <c r="H168" s="12">
        <f t="shared" si="13"/>
        <v>824</v>
      </c>
      <c r="I168" s="12">
        <f t="shared" si="14"/>
        <v>618</v>
      </c>
      <c r="J168" s="12">
        <f t="shared" si="15"/>
        <v>412</v>
      </c>
      <c r="K168" s="144">
        <f t="shared" si="11"/>
        <v>1.0510204081632653</v>
      </c>
      <c r="L168" s="132" t="s">
        <v>1187</v>
      </c>
    </row>
    <row r="169" spans="1:13" ht="31.5" hidden="1" x14ac:dyDescent="0.25">
      <c r="A169" s="40"/>
      <c r="B169" s="42" t="s">
        <v>1097</v>
      </c>
      <c r="C169" s="85"/>
      <c r="D169" s="41">
        <v>1882</v>
      </c>
      <c r="E169" s="15">
        <v>1990000</v>
      </c>
      <c r="F169" s="12">
        <f t="shared" ref="F169" si="17">E169/1000</f>
        <v>1990</v>
      </c>
      <c r="G169" s="12">
        <f t="shared" si="12"/>
        <v>995</v>
      </c>
      <c r="H169" s="12">
        <f t="shared" si="13"/>
        <v>796</v>
      </c>
      <c r="I169" s="12">
        <f t="shared" si="14"/>
        <v>597</v>
      </c>
      <c r="J169" s="12">
        <f t="shared" si="15"/>
        <v>398</v>
      </c>
      <c r="K169" s="144">
        <f t="shared" si="11"/>
        <v>1.0573857598299681</v>
      </c>
      <c r="L169" s="132" t="s">
        <v>1187</v>
      </c>
    </row>
    <row r="170" spans="1:13" s="71" customFormat="1" ht="31.5" hidden="1" x14ac:dyDescent="0.25">
      <c r="A170" s="67" t="s">
        <v>18</v>
      </c>
      <c r="B170" s="72" t="s">
        <v>1098</v>
      </c>
      <c r="C170" s="89"/>
      <c r="D170" s="68"/>
      <c r="E170" s="73"/>
      <c r="F170" s="70"/>
      <c r="G170" s="12"/>
      <c r="H170" s="12"/>
      <c r="I170" s="12"/>
      <c r="J170" s="12"/>
      <c r="K170" s="144"/>
      <c r="L170" s="132"/>
    </row>
    <row r="171" spans="1:13" ht="33" hidden="1" x14ac:dyDescent="0.25">
      <c r="A171" s="4">
        <v>1</v>
      </c>
      <c r="B171" s="6" t="s">
        <v>101</v>
      </c>
      <c r="C171" s="85"/>
      <c r="D171" s="11"/>
      <c r="E171" s="15"/>
      <c r="F171" s="25"/>
      <c r="G171" s="12"/>
      <c r="H171" s="12"/>
      <c r="I171" s="12"/>
      <c r="J171" s="12"/>
      <c r="K171" s="144"/>
      <c r="L171" s="133" t="s">
        <v>1238</v>
      </c>
      <c r="M171" s="134"/>
    </row>
    <row r="172" spans="1:13" s="110" customFormat="1" ht="82.5" hidden="1" x14ac:dyDescent="0.25">
      <c r="A172" s="111" t="s">
        <v>45</v>
      </c>
      <c r="B172" s="101" t="s">
        <v>102</v>
      </c>
      <c r="C172" s="97" t="s">
        <v>1235</v>
      </c>
      <c r="D172" s="107">
        <v>17240</v>
      </c>
      <c r="E172" s="112">
        <f>'[17]Thống Nhất 1'!$C$56</f>
        <v>18410000</v>
      </c>
      <c r="F172" s="183">
        <f t="shared" si="9"/>
        <v>18410</v>
      </c>
      <c r="G172" s="12">
        <f t="shared" si="12"/>
        <v>9205</v>
      </c>
      <c r="H172" s="12">
        <f t="shared" si="13"/>
        <v>7364</v>
      </c>
      <c r="I172" s="12">
        <f t="shared" si="14"/>
        <v>5523</v>
      </c>
      <c r="J172" s="12">
        <f t="shared" si="15"/>
        <v>3682</v>
      </c>
      <c r="K172" s="144">
        <f t="shared" si="11"/>
        <v>1.0678654292343388</v>
      </c>
      <c r="L172" s="147" t="s">
        <v>1166</v>
      </c>
      <c r="M172" s="135" t="s">
        <v>1167</v>
      </c>
    </row>
    <row r="173" spans="1:13" s="110" customFormat="1" ht="82.5" hidden="1" x14ac:dyDescent="0.25">
      <c r="A173" s="111" t="s">
        <v>46</v>
      </c>
      <c r="B173" s="101" t="s">
        <v>103</v>
      </c>
      <c r="C173" s="97" t="s">
        <v>1234</v>
      </c>
      <c r="D173" s="107">
        <v>20930</v>
      </c>
      <c r="E173" s="112">
        <f>'[17]Thống Nhất 2'!$C$56</f>
        <v>22380000</v>
      </c>
      <c r="F173" s="109">
        <f t="shared" si="9"/>
        <v>22380</v>
      </c>
      <c r="G173" s="12">
        <f t="shared" si="12"/>
        <v>11190</v>
      </c>
      <c r="H173" s="12">
        <f t="shared" si="13"/>
        <v>8952</v>
      </c>
      <c r="I173" s="12">
        <f t="shared" si="14"/>
        <v>6714</v>
      </c>
      <c r="J173" s="12">
        <f t="shared" si="15"/>
        <v>4476</v>
      </c>
      <c r="K173" s="144">
        <f t="shared" si="11"/>
        <v>1.0692785475394171</v>
      </c>
      <c r="L173" s="147" t="s">
        <v>1168</v>
      </c>
      <c r="M173" s="135" t="s">
        <v>1169</v>
      </c>
    </row>
    <row r="174" spans="1:13" ht="33" hidden="1" x14ac:dyDescent="0.25">
      <c r="A174" s="8" t="s">
        <v>47</v>
      </c>
      <c r="B174" s="10" t="s">
        <v>104</v>
      </c>
      <c r="C174" s="85"/>
      <c r="D174" s="11">
        <v>28040</v>
      </c>
      <c r="E174" s="15">
        <f>'[17]Thống Nhất 3'!$C$56</f>
        <v>29530000</v>
      </c>
      <c r="F174" s="12">
        <f t="shared" si="9"/>
        <v>29530</v>
      </c>
      <c r="G174" s="12">
        <f t="shared" si="12"/>
        <v>14765</v>
      </c>
      <c r="H174" s="12">
        <f t="shared" si="13"/>
        <v>11812</v>
      </c>
      <c r="I174" s="12">
        <f t="shared" si="14"/>
        <v>8859</v>
      </c>
      <c r="J174" s="12">
        <f t="shared" si="15"/>
        <v>5906</v>
      </c>
      <c r="K174" s="144">
        <f t="shared" si="11"/>
        <v>1.0531383737517832</v>
      </c>
      <c r="L174" s="148" t="s">
        <v>1168</v>
      </c>
      <c r="M174" s="136" t="s">
        <v>1170</v>
      </c>
    </row>
    <row r="175" spans="1:13" ht="33" hidden="1" x14ac:dyDescent="0.25">
      <c r="A175" s="8" t="s">
        <v>48</v>
      </c>
      <c r="B175" s="10" t="s">
        <v>105</v>
      </c>
      <c r="C175" s="85"/>
      <c r="D175" s="11">
        <v>35700</v>
      </c>
      <c r="E175" s="15">
        <f>'[17]Thống Nhất 4 '!$C$56</f>
        <v>37470000</v>
      </c>
      <c r="F175" s="12">
        <f t="shared" si="9"/>
        <v>37470</v>
      </c>
      <c r="G175" s="12">
        <f t="shared" si="12"/>
        <v>18735</v>
      </c>
      <c r="H175" s="12">
        <f t="shared" si="13"/>
        <v>14988</v>
      </c>
      <c r="I175" s="12">
        <f t="shared" si="14"/>
        <v>11241</v>
      </c>
      <c r="J175" s="12">
        <f t="shared" si="15"/>
        <v>7494</v>
      </c>
      <c r="K175" s="144">
        <f t="shared" si="11"/>
        <v>1.0495798319327732</v>
      </c>
      <c r="L175" s="148" t="s">
        <v>1168</v>
      </c>
      <c r="M175" s="136" t="s">
        <v>1171</v>
      </c>
    </row>
    <row r="176" spans="1:13" ht="33" hidden="1" x14ac:dyDescent="0.25">
      <c r="A176" s="8" t="s">
        <v>93</v>
      </c>
      <c r="B176" s="10" t="s">
        <v>106</v>
      </c>
      <c r="C176" s="85"/>
      <c r="D176" s="11">
        <v>31860</v>
      </c>
      <c r="E176" s="15">
        <f>'[17]Thống Nhất 5'!$C$56</f>
        <v>33570000</v>
      </c>
      <c r="F176" s="12">
        <f t="shared" si="9"/>
        <v>33570</v>
      </c>
      <c r="G176" s="12">
        <f t="shared" si="12"/>
        <v>16785</v>
      </c>
      <c r="H176" s="12">
        <f t="shared" si="13"/>
        <v>13428</v>
      </c>
      <c r="I176" s="12">
        <f t="shared" si="14"/>
        <v>10071</v>
      </c>
      <c r="J176" s="12">
        <f t="shared" si="15"/>
        <v>6714</v>
      </c>
      <c r="K176" s="144">
        <f t="shared" si="11"/>
        <v>1.0536723163841808</v>
      </c>
      <c r="L176" s="148" t="s">
        <v>1168</v>
      </c>
      <c r="M176" s="136" t="s">
        <v>1172</v>
      </c>
    </row>
    <row r="177" spans="1:13" ht="66" hidden="1" x14ac:dyDescent="0.25">
      <c r="A177" s="8" t="s">
        <v>95</v>
      </c>
      <c r="B177" s="10" t="s">
        <v>107</v>
      </c>
      <c r="C177" s="85"/>
      <c r="D177" s="11">
        <v>45250</v>
      </c>
      <c r="E177" s="15">
        <f>'[17]Thống Nhất 6'!$C$56</f>
        <v>48430000</v>
      </c>
      <c r="F177" s="12">
        <f t="shared" si="9"/>
        <v>48430</v>
      </c>
      <c r="G177" s="12">
        <f t="shared" si="12"/>
        <v>24215</v>
      </c>
      <c r="H177" s="12">
        <f t="shared" si="13"/>
        <v>19372</v>
      </c>
      <c r="I177" s="12">
        <f t="shared" si="14"/>
        <v>14529</v>
      </c>
      <c r="J177" s="12">
        <f t="shared" si="15"/>
        <v>9686</v>
      </c>
      <c r="K177" s="144">
        <f t="shared" si="11"/>
        <v>1.0702762430939226</v>
      </c>
      <c r="L177" s="148" t="s">
        <v>1168</v>
      </c>
      <c r="M177" s="136" t="s">
        <v>1173</v>
      </c>
    </row>
    <row r="178" spans="1:13" ht="49.5" hidden="1" x14ac:dyDescent="0.25">
      <c r="A178" s="8" t="s">
        <v>97</v>
      </c>
      <c r="B178" s="10" t="s">
        <v>108</v>
      </c>
      <c r="C178" s="85"/>
      <c r="D178" s="11">
        <v>41580</v>
      </c>
      <c r="E178" s="15">
        <f>'[17]Thống Nhất 7'!$C$56</f>
        <v>43710000</v>
      </c>
      <c r="F178" s="12">
        <f t="shared" si="9"/>
        <v>43710</v>
      </c>
      <c r="G178" s="12">
        <f t="shared" si="12"/>
        <v>21855</v>
      </c>
      <c r="H178" s="12">
        <f t="shared" si="13"/>
        <v>17484</v>
      </c>
      <c r="I178" s="12">
        <f t="shared" si="14"/>
        <v>13113</v>
      </c>
      <c r="J178" s="12">
        <f t="shared" si="15"/>
        <v>8742</v>
      </c>
      <c r="K178" s="144">
        <f t="shared" si="11"/>
        <v>1.0512265512265513</v>
      </c>
      <c r="L178" s="148" t="s">
        <v>1168</v>
      </c>
      <c r="M178" s="136" t="s">
        <v>1174</v>
      </c>
    </row>
    <row r="179" spans="1:13" ht="66" hidden="1" x14ac:dyDescent="0.25">
      <c r="A179" s="8" t="s">
        <v>99</v>
      </c>
      <c r="B179" s="10" t="s">
        <v>109</v>
      </c>
      <c r="C179" s="85"/>
      <c r="D179" s="11">
        <v>11290</v>
      </c>
      <c r="E179" s="15">
        <f>'[17]Thống Nhất 8'!$C$56</f>
        <v>11870000</v>
      </c>
      <c r="F179" s="12">
        <f t="shared" si="9"/>
        <v>11870</v>
      </c>
      <c r="G179" s="12">
        <f t="shared" si="12"/>
        <v>5935</v>
      </c>
      <c r="H179" s="12">
        <f t="shared" si="13"/>
        <v>4748</v>
      </c>
      <c r="I179" s="12">
        <f t="shared" si="14"/>
        <v>3561</v>
      </c>
      <c r="J179" s="12">
        <f t="shared" si="15"/>
        <v>2374</v>
      </c>
      <c r="K179" s="144">
        <f t="shared" si="11"/>
        <v>1.0513728963684676</v>
      </c>
      <c r="L179" s="148" t="s">
        <v>1168</v>
      </c>
      <c r="M179" s="136" t="s">
        <v>1175</v>
      </c>
    </row>
    <row r="180" spans="1:13" ht="49.5" hidden="1" x14ac:dyDescent="0.25">
      <c r="A180" s="8" t="s">
        <v>375</v>
      </c>
      <c r="B180" s="10" t="s">
        <v>110</v>
      </c>
      <c r="C180" s="85"/>
      <c r="D180" s="11">
        <v>6140</v>
      </c>
      <c r="E180" s="15">
        <f>'[17]Thống Nhất 9'!$C$56</f>
        <v>6490000</v>
      </c>
      <c r="F180" s="12">
        <f t="shared" si="9"/>
        <v>6490</v>
      </c>
      <c r="G180" s="12">
        <f t="shared" si="12"/>
        <v>3245</v>
      </c>
      <c r="H180" s="12">
        <f t="shared" si="13"/>
        <v>2596</v>
      </c>
      <c r="I180" s="12">
        <f t="shared" si="14"/>
        <v>1947</v>
      </c>
      <c r="J180" s="12">
        <f t="shared" si="15"/>
        <v>1298</v>
      </c>
      <c r="K180" s="144">
        <f t="shared" si="11"/>
        <v>1.0570032573289903</v>
      </c>
      <c r="L180" s="148" t="s">
        <v>1168</v>
      </c>
      <c r="M180" s="136" t="s">
        <v>1176</v>
      </c>
    </row>
    <row r="181" spans="1:13" ht="49.5" hidden="1" x14ac:dyDescent="0.25">
      <c r="A181" s="8" t="s">
        <v>376</v>
      </c>
      <c r="B181" s="10" t="s">
        <v>111</v>
      </c>
      <c r="C181" s="81" t="s">
        <v>1149</v>
      </c>
      <c r="D181" s="11">
        <v>23690</v>
      </c>
      <c r="E181" s="15">
        <f>'[17]Thống Nhất 10'!$C$56</f>
        <v>24850000</v>
      </c>
      <c r="F181" s="12">
        <f t="shared" si="9"/>
        <v>24850</v>
      </c>
      <c r="G181" s="12">
        <f t="shared" si="12"/>
        <v>12425</v>
      </c>
      <c r="H181" s="12">
        <f t="shared" si="13"/>
        <v>9940</v>
      </c>
      <c r="I181" s="12">
        <f t="shared" si="14"/>
        <v>7455</v>
      </c>
      <c r="J181" s="12">
        <f t="shared" si="15"/>
        <v>4970</v>
      </c>
      <c r="K181" s="144">
        <f t="shared" si="11"/>
        <v>1.0489658083579569</v>
      </c>
      <c r="L181" s="148" t="s">
        <v>1168</v>
      </c>
      <c r="M181" s="136" t="s">
        <v>1176</v>
      </c>
    </row>
    <row r="182" spans="1:13" ht="33" hidden="1" x14ac:dyDescent="0.25">
      <c r="A182" s="8" t="s">
        <v>377</v>
      </c>
      <c r="B182" s="10" t="s">
        <v>112</v>
      </c>
      <c r="C182" s="85"/>
      <c r="D182" s="11">
        <v>19150</v>
      </c>
      <c r="E182" s="15">
        <f>'[17]Thống Nhất 11'!$C$56</f>
        <v>20320000</v>
      </c>
      <c r="F182" s="12">
        <f t="shared" si="9"/>
        <v>20320</v>
      </c>
      <c r="G182" s="12">
        <f t="shared" si="12"/>
        <v>10160</v>
      </c>
      <c r="H182" s="12">
        <f t="shared" si="13"/>
        <v>8128</v>
      </c>
      <c r="I182" s="12">
        <f t="shared" si="14"/>
        <v>6096</v>
      </c>
      <c r="J182" s="12">
        <f t="shared" si="15"/>
        <v>4064</v>
      </c>
      <c r="K182" s="144">
        <f t="shared" si="11"/>
        <v>1.0610966057441253</v>
      </c>
      <c r="L182" s="148" t="s">
        <v>1168</v>
      </c>
      <c r="M182" s="136"/>
    </row>
    <row r="183" spans="1:13" ht="49.5" hidden="1" x14ac:dyDescent="0.25">
      <c r="A183" s="8" t="s">
        <v>378</v>
      </c>
      <c r="B183" s="10" t="s">
        <v>113</v>
      </c>
      <c r="C183" s="85"/>
      <c r="D183" s="11">
        <v>19150</v>
      </c>
      <c r="E183" s="15">
        <f>'[17]Thống Nhất 12'!$C$56</f>
        <v>20320000</v>
      </c>
      <c r="F183" s="12">
        <f t="shared" si="9"/>
        <v>20320</v>
      </c>
      <c r="G183" s="12">
        <f t="shared" si="12"/>
        <v>10160</v>
      </c>
      <c r="H183" s="12">
        <f t="shared" si="13"/>
        <v>8128</v>
      </c>
      <c r="I183" s="12">
        <f t="shared" si="14"/>
        <v>6096</v>
      </c>
      <c r="J183" s="12">
        <f t="shared" si="15"/>
        <v>4064</v>
      </c>
      <c r="K183" s="144">
        <f t="shared" si="11"/>
        <v>1.0610966057441253</v>
      </c>
      <c r="L183" s="148" t="s">
        <v>1168</v>
      </c>
      <c r="M183" s="136"/>
    </row>
    <row r="184" spans="1:13" ht="33" x14ac:dyDescent="0.25">
      <c r="A184" s="4">
        <v>2</v>
      </c>
      <c r="B184" s="6" t="s">
        <v>114</v>
      </c>
      <c r="C184" s="85"/>
      <c r="D184" s="11"/>
      <c r="E184" s="15"/>
      <c r="F184" s="12"/>
      <c r="G184" s="12"/>
      <c r="H184" s="12"/>
      <c r="I184" s="12"/>
      <c r="J184" s="12"/>
      <c r="K184" s="144"/>
      <c r="L184" s="148" t="s">
        <v>1177</v>
      </c>
      <c r="M184" s="136"/>
    </row>
    <row r="185" spans="1:13" ht="33" hidden="1" x14ac:dyDescent="0.25">
      <c r="A185" s="8" t="s">
        <v>52</v>
      </c>
      <c r="B185" s="10" t="s">
        <v>115</v>
      </c>
      <c r="C185" s="85"/>
      <c r="D185" s="11">
        <v>43260</v>
      </c>
      <c r="E185" s="15">
        <f>'[18]16 Tháng 4 -1'!$C$56</f>
        <v>45880000</v>
      </c>
      <c r="F185" s="12">
        <f t="shared" si="9"/>
        <v>45880</v>
      </c>
      <c r="G185" s="12">
        <f t="shared" si="12"/>
        <v>22940</v>
      </c>
      <c r="H185" s="12">
        <f t="shared" si="13"/>
        <v>18352</v>
      </c>
      <c r="I185" s="12">
        <f t="shared" si="14"/>
        <v>13764</v>
      </c>
      <c r="J185" s="12">
        <f t="shared" si="15"/>
        <v>9176</v>
      </c>
      <c r="K185" s="144">
        <f t="shared" si="11"/>
        <v>1.0605640314378177</v>
      </c>
      <c r="L185" s="148" t="s">
        <v>1168</v>
      </c>
      <c r="M185" s="136" t="s">
        <v>1178</v>
      </c>
    </row>
    <row r="186" spans="1:13" ht="49.5" x14ac:dyDescent="0.25">
      <c r="A186" s="8" t="s">
        <v>53</v>
      </c>
      <c r="B186" s="10" t="s">
        <v>116</v>
      </c>
      <c r="C186" s="85"/>
      <c r="D186" s="11">
        <v>35320</v>
      </c>
      <c r="E186" s="15">
        <f>'[18]16 Tháng 4 -2'!$C$57</f>
        <v>37160000</v>
      </c>
      <c r="F186" s="12">
        <f t="shared" si="9"/>
        <v>37160</v>
      </c>
      <c r="G186" s="12">
        <f t="shared" si="12"/>
        <v>18580</v>
      </c>
      <c r="H186" s="12">
        <f t="shared" si="13"/>
        <v>14864</v>
      </c>
      <c r="I186" s="12">
        <f t="shared" si="14"/>
        <v>11148</v>
      </c>
      <c r="J186" s="12">
        <f t="shared" si="15"/>
        <v>7432</v>
      </c>
      <c r="K186" s="144">
        <f t="shared" si="11"/>
        <v>1.0520951302378256</v>
      </c>
      <c r="L186" s="148" t="s">
        <v>1177</v>
      </c>
      <c r="M186" s="136" t="s">
        <v>1179</v>
      </c>
    </row>
    <row r="187" spans="1:13" ht="33" x14ac:dyDescent="0.25">
      <c r="A187" s="8" t="s">
        <v>379</v>
      </c>
      <c r="B187" s="10" t="s">
        <v>117</v>
      </c>
      <c r="C187" s="85"/>
      <c r="D187" s="11">
        <v>31030</v>
      </c>
      <c r="E187" s="15">
        <f>'[18]16 Tháng 4 -3'!$C$56</f>
        <v>32700000</v>
      </c>
      <c r="F187" s="12">
        <f t="shared" si="9"/>
        <v>32700</v>
      </c>
      <c r="G187" s="12">
        <f t="shared" si="12"/>
        <v>16350</v>
      </c>
      <c r="H187" s="12">
        <f t="shared" si="13"/>
        <v>13080</v>
      </c>
      <c r="I187" s="12">
        <f t="shared" si="14"/>
        <v>9810</v>
      </c>
      <c r="J187" s="12">
        <f t="shared" si="15"/>
        <v>6540</v>
      </c>
      <c r="K187" s="144">
        <f t="shared" si="11"/>
        <v>1.0538188849500483</v>
      </c>
      <c r="L187" s="148" t="s">
        <v>1180</v>
      </c>
      <c r="M187" s="136" t="s">
        <v>1181</v>
      </c>
    </row>
    <row r="188" spans="1:13" ht="33" x14ac:dyDescent="0.25">
      <c r="A188" s="8" t="s">
        <v>380</v>
      </c>
      <c r="B188" s="10" t="s">
        <v>118</v>
      </c>
      <c r="C188" s="85"/>
      <c r="D188" s="11">
        <v>37490</v>
      </c>
      <c r="E188" s="15">
        <f>'[18]16 Tháng 4 -4'!$C$56</f>
        <v>39730000</v>
      </c>
      <c r="F188" s="12">
        <f t="shared" si="9"/>
        <v>39730</v>
      </c>
      <c r="G188" s="12">
        <f t="shared" si="12"/>
        <v>19865</v>
      </c>
      <c r="H188" s="12">
        <f t="shared" si="13"/>
        <v>15892</v>
      </c>
      <c r="I188" s="12">
        <f t="shared" si="14"/>
        <v>11919</v>
      </c>
      <c r="J188" s="12">
        <f t="shared" si="15"/>
        <v>7946</v>
      </c>
      <c r="K188" s="144">
        <f t="shared" si="11"/>
        <v>1.059749266471059</v>
      </c>
      <c r="L188" s="148" t="s">
        <v>1180</v>
      </c>
      <c r="M188" s="136" t="s">
        <v>1181</v>
      </c>
    </row>
    <row r="189" spans="1:13" hidden="1" x14ac:dyDescent="0.25">
      <c r="A189" s="4">
        <v>3</v>
      </c>
      <c r="B189" s="6" t="s">
        <v>32</v>
      </c>
      <c r="C189" s="85"/>
      <c r="D189" s="11"/>
      <c r="E189" s="15"/>
      <c r="F189" s="25"/>
      <c r="G189" s="12"/>
      <c r="H189" s="12"/>
      <c r="I189" s="12"/>
      <c r="J189" s="12"/>
      <c r="K189" s="144"/>
      <c r="L189" s="148" t="s">
        <v>1166</v>
      </c>
      <c r="M189" s="136"/>
    </row>
    <row r="190" spans="1:13" ht="49.5" hidden="1" x14ac:dyDescent="0.25">
      <c r="A190" s="8" t="s">
        <v>60</v>
      </c>
      <c r="B190" s="10" t="s">
        <v>119</v>
      </c>
      <c r="C190" s="85"/>
      <c r="D190" s="11">
        <v>12070</v>
      </c>
      <c r="E190" s="15">
        <f>'[19]Nguyễn Du - 1'!$C$56</f>
        <v>12770000</v>
      </c>
      <c r="F190" s="25">
        <f t="shared" si="9"/>
        <v>12770</v>
      </c>
      <c r="G190" s="12">
        <f t="shared" si="12"/>
        <v>6385</v>
      </c>
      <c r="H190" s="12">
        <f t="shared" si="13"/>
        <v>5108</v>
      </c>
      <c r="I190" s="12">
        <f t="shared" si="14"/>
        <v>3831</v>
      </c>
      <c r="J190" s="12">
        <f t="shared" si="15"/>
        <v>2554</v>
      </c>
      <c r="K190" s="144">
        <f t="shared" si="11"/>
        <v>1.0579950289975144</v>
      </c>
      <c r="L190" s="148" t="s">
        <v>1166</v>
      </c>
      <c r="M190" s="136"/>
    </row>
    <row r="191" spans="1:13" ht="49.5" hidden="1" x14ac:dyDescent="0.25">
      <c r="A191" s="8" t="s">
        <v>61</v>
      </c>
      <c r="B191" s="10" t="s">
        <v>120</v>
      </c>
      <c r="C191" s="85"/>
      <c r="D191" s="11">
        <v>10220</v>
      </c>
      <c r="E191" s="15">
        <f>'[19]Nguyễn Du -2'!$C$56</f>
        <v>10780000</v>
      </c>
      <c r="F191" s="25">
        <f t="shared" si="9"/>
        <v>10780</v>
      </c>
      <c r="G191" s="12">
        <f t="shared" si="12"/>
        <v>5390</v>
      </c>
      <c r="H191" s="12">
        <f t="shared" si="13"/>
        <v>4312</v>
      </c>
      <c r="I191" s="12">
        <f t="shared" si="14"/>
        <v>3234</v>
      </c>
      <c r="J191" s="12">
        <f t="shared" si="15"/>
        <v>2156</v>
      </c>
      <c r="K191" s="144">
        <f t="shared" si="11"/>
        <v>1.0547945205479452</v>
      </c>
      <c r="L191" s="148" t="s">
        <v>1166</v>
      </c>
      <c r="M191" s="136"/>
    </row>
    <row r="192" spans="1:13" ht="33" hidden="1" x14ac:dyDescent="0.25">
      <c r="A192" s="8" t="s">
        <v>62</v>
      </c>
      <c r="B192" s="10" t="s">
        <v>121</v>
      </c>
      <c r="C192" s="85"/>
      <c r="D192" s="11">
        <v>8570</v>
      </c>
      <c r="E192" s="15">
        <f>'[19]Nguyễn Du -3'!$C$56</f>
        <v>9080000</v>
      </c>
      <c r="F192" s="25">
        <f t="shared" si="9"/>
        <v>9080</v>
      </c>
      <c r="G192" s="12">
        <f t="shared" si="12"/>
        <v>4540</v>
      </c>
      <c r="H192" s="12">
        <f t="shared" si="13"/>
        <v>3632</v>
      </c>
      <c r="I192" s="12">
        <f t="shared" si="14"/>
        <v>2724</v>
      </c>
      <c r="J192" s="12">
        <f t="shared" si="15"/>
        <v>1816</v>
      </c>
      <c r="K192" s="144">
        <f t="shared" si="11"/>
        <v>1.0595099183197199</v>
      </c>
      <c r="L192" s="148" t="s">
        <v>1166</v>
      </c>
      <c r="M192" s="136"/>
    </row>
    <row r="193" spans="1:13" s="2" customFormat="1" hidden="1" x14ac:dyDescent="0.25">
      <c r="A193" s="21" t="s">
        <v>122</v>
      </c>
      <c r="B193" s="22" t="s">
        <v>123</v>
      </c>
      <c r="C193" s="85"/>
      <c r="D193" s="23"/>
      <c r="E193" s="24"/>
      <c r="F193" s="25"/>
      <c r="G193" s="12"/>
      <c r="H193" s="12"/>
      <c r="I193" s="12"/>
      <c r="J193" s="12"/>
      <c r="K193" s="144"/>
      <c r="L193" s="148" t="s">
        <v>1168</v>
      </c>
      <c r="M193" s="136"/>
    </row>
    <row r="194" spans="1:13" s="175" customFormat="1" ht="33" hidden="1" x14ac:dyDescent="0.25">
      <c r="A194" s="170" t="s">
        <v>19</v>
      </c>
      <c r="B194" s="171" t="s">
        <v>124</v>
      </c>
      <c r="C194" s="162"/>
      <c r="D194" s="172">
        <v>24320</v>
      </c>
      <c r="E194" s="173">
        <f>'[20]Ngô Gia Tự - 1'!$C$57</f>
        <v>25590000</v>
      </c>
      <c r="F194" s="174">
        <f t="shared" si="9"/>
        <v>25590</v>
      </c>
      <c r="G194" s="12">
        <f t="shared" si="12"/>
        <v>12795</v>
      </c>
      <c r="H194" s="12">
        <f t="shared" si="13"/>
        <v>10236</v>
      </c>
      <c r="I194" s="12">
        <f t="shared" si="14"/>
        <v>7677</v>
      </c>
      <c r="J194" s="12">
        <f t="shared" si="15"/>
        <v>5118</v>
      </c>
      <c r="K194" s="166">
        <f t="shared" si="11"/>
        <v>1.052220394736842</v>
      </c>
      <c r="L194" s="167" t="s">
        <v>1168</v>
      </c>
      <c r="M194" s="168" t="s">
        <v>1169</v>
      </c>
    </row>
    <row r="195" spans="1:13" s="175" customFormat="1" ht="33" hidden="1" x14ac:dyDescent="0.25">
      <c r="A195" s="170" t="s">
        <v>20</v>
      </c>
      <c r="B195" s="171" t="s">
        <v>125</v>
      </c>
      <c r="C195" s="162"/>
      <c r="D195" s="172">
        <v>34370</v>
      </c>
      <c r="E195" s="173">
        <f>'[20]Ngô Gia Tự - 2'!$C$56</f>
        <v>36270000</v>
      </c>
      <c r="F195" s="174">
        <f t="shared" si="9"/>
        <v>36270</v>
      </c>
      <c r="G195" s="12">
        <f t="shared" si="12"/>
        <v>18135</v>
      </c>
      <c r="H195" s="12">
        <f t="shared" si="13"/>
        <v>14508</v>
      </c>
      <c r="I195" s="12">
        <f t="shared" si="14"/>
        <v>10881</v>
      </c>
      <c r="J195" s="12">
        <f t="shared" si="15"/>
        <v>7254</v>
      </c>
      <c r="K195" s="166">
        <f t="shared" si="11"/>
        <v>1.0552807681117253</v>
      </c>
      <c r="L195" s="167" t="s">
        <v>1168</v>
      </c>
      <c r="M195" s="168" t="s">
        <v>1182</v>
      </c>
    </row>
    <row r="196" spans="1:13" s="175" customFormat="1" ht="33" hidden="1" x14ac:dyDescent="0.25">
      <c r="A196" s="170" t="s">
        <v>67</v>
      </c>
      <c r="B196" s="171" t="s">
        <v>126</v>
      </c>
      <c r="C196" s="162"/>
      <c r="D196" s="172">
        <v>34370</v>
      </c>
      <c r="E196" s="173">
        <f>'[20]Ngô Gia Tự - 3'!$C$56</f>
        <v>36270000</v>
      </c>
      <c r="F196" s="174">
        <f t="shared" ref="F196:F262" si="18">E196/1000</f>
        <v>36270</v>
      </c>
      <c r="G196" s="12">
        <f t="shared" si="12"/>
        <v>18135</v>
      </c>
      <c r="H196" s="12">
        <f t="shared" si="13"/>
        <v>14508</v>
      </c>
      <c r="I196" s="12">
        <f t="shared" si="14"/>
        <v>10881</v>
      </c>
      <c r="J196" s="12">
        <f t="shared" si="15"/>
        <v>7254</v>
      </c>
      <c r="K196" s="166">
        <f t="shared" si="11"/>
        <v>1.0552807681117253</v>
      </c>
      <c r="L196" s="167" t="s">
        <v>1168</v>
      </c>
      <c r="M196" s="168" t="s">
        <v>1183</v>
      </c>
    </row>
    <row r="197" spans="1:13" s="175" customFormat="1" ht="49.5" hidden="1" x14ac:dyDescent="0.25">
      <c r="A197" s="170" t="s">
        <v>381</v>
      </c>
      <c r="B197" s="171" t="s">
        <v>127</v>
      </c>
      <c r="C197" s="162"/>
      <c r="D197" s="172">
        <v>29950</v>
      </c>
      <c r="E197" s="173">
        <f>'[20]Ngô Gia Tự - 4'!$C$57</f>
        <v>31400000</v>
      </c>
      <c r="F197" s="174">
        <f t="shared" si="18"/>
        <v>31400</v>
      </c>
      <c r="G197" s="12">
        <f t="shared" si="12"/>
        <v>15700</v>
      </c>
      <c r="H197" s="12">
        <f t="shared" si="13"/>
        <v>12560</v>
      </c>
      <c r="I197" s="12">
        <f t="shared" si="14"/>
        <v>9420</v>
      </c>
      <c r="J197" s="12">
        <f t="shared" si="15"/>
        <v>6280</v>
      </c>
      <c r="K197" s="166">
        <f t="shared" si="11"/>
        <v>1.0484140233722872</v>
      </c>
      <c r="L197" s="167" t="s">
        <v>1168</v>
      </c>
      <c r="M197" s="168" t="s">
        <v>1184</v>
      </c>
    </row>
    <row r="198" spans="1:13" s="2" customFormat="1" ht="33" hidden="1" x14ac:dyDescent="0.25">
      <c r="A198" s="21">
        <v>5</v>
      </c>
      <c r="B198" s="22" t="s">
        <v>128</v>
      </c>
      <c r="C198" s="85"/>
      <c r="D198" s="23"/>
      <c r="E198" s="24"/>
      <c r="F198" s="25"/>
      <c r="G198" s="12"/>
      <c r="H198" s="12"/>
      <c r="I198" s="12"/>
      <c r="J198" s="12"/>
      <c r="K198" s="144"/>
      <c r="L198" s="85" t="s">
        <v>1185</v>
      </c>
      <c r="M198" s="136"/>
    </row>
    <row r="199" spans="1:13" s="2" customFormat="1" ht="49.5" hidden="1" x14ac:dyDescent="0.25">
      <c r="A199" s="26" t="s">
        <v>69</v>
      </c>
      <c r="B199" s="27" t="s">
        <v>129</v>
      </c>
      <c r="C199" s="85"/>
      <c r="D199" s="23">
        <v>16870</v>
      </c>
      <c r="E199" s="24">
        <f>'[21]Phan Đăng Lưu  - 1'!$C$56</f>
        <v>17720000</v>
      </c>
      <c r="F199" s="25">
        <f t="shared" si="18"/>
        <v>17720</v>
      </c>
      <c r="G199" s="12">
        <f t="shared" si="12"/>
        <v>8860</v>
      </c>
      <c r="H199" s="12">
        <f t="shared" si="13"/>
        <v>7088</v>
      </c>
      <c r="I199" s="12">
        <f t="shared" si="14"/>
        <v>5316</v>
      </c>
      <c r="J199" s="12">
        <f t="shared" si="15"/>
        <v>3544</v>
      </c>
      <c r="K199" s="144">
        <f t="shared" ref="K199:K264" si="19">F199/D199</f>
        <v>1.050385299347955</v>
      </c>
      <c r="L199" s="85" t="s">
        <v>1186</v>
      </c>
      <c r="M199" s="136" t="s">
        <v>1186</v>
      </c>
    </row>
    <row r="200" spans="1:13" s="2" customFormat="1" ht="33" hidden="1" x14ac:dyDescent="0.25">
      <c r="A200" s="26" t="s">
        <v>70</v>
      </c>
      <c r="B200" s="27" t="s">
        <v>130</v>
      </c>
      <c r="C200" s="85"/>
      <c r="D200" s="23">
        <v>11560</v>
      </c>
      <c r="E200" s="24">
        <f>'[21]Phan Đăng Lưu  - 2'!$C$56</f>
        <v>12220000</v>
      </c>
      <c r="F200" s="25">
        <f t="shared" si="18"/>
        <v>12220</v>
      </c>
      <c r="G200" s="12">
        <f t="shared" ref="G200:G250" si="20">F200*0.5</f>
        <v>6110</v>
      </c>
      <c r="H200" s="12">
        <f t="shared" ref="H200:H250" si="21">F200*0.4</f>
        <v>4888</v>
      </c>
      <c r="I200" s="12">
        <f t="shared" ref="I200:I250" si="22">F200*0.3</f>
        <v>3666</v>
      </c>
      <c r="J200" s="12">
        <f t="shared" ref="J200:J250" si="23">F200*0.2</f>
        <v>2444</v>
      </c>
      <c r="K200" s="144">
        <f t="shared" si="19"/>
        <v>1.0570934256055364</v>
      </c>
      <c r="L200" s="85" t="s">
        <v>1185</v>
      </c>
      <c r="M200" s="136" t="s">
        <v>1185</v>
      </c>
    </row>
    <row r="201" spans="1:13" s="2" customFormat="1" ht="49.5" hidden="1" x14ac:dyDescent="0.25">
      <c r="A201" s="26" t="s">
        <v>382</v>
      </c>
      <c r="B201" s="27" t="s">
        <v>131</v>
      </c>
      <c r="C201" s="81" t="s">
        <v>1150</v>
      </c>
      <c r="D201" s="23">
        <v>7380</v>
      </c>
      <c r="E201" s="24">
        <f>'[21]Phan Đăng Lưu  - 3'!$C$56</f>
        <v>7790000</v>
      </c>
      <c r="F201" s="25">
        <f t="shared" si="18"/>
        <v>7790</v>
      </c>
      <c r="G201" s="12">
        <f t="shared" si="20"/>
        <v>3895</v>
      </c>
      <c r="H201" s="12">
        <f t="shared" si="21"/>
        <v>3116</v>
      </c>
      <c r="I201" s="12">
        <f t="shared" si="22"/>
        <v>2337</v>
      </c>
      <c r="J201" s="12">
        <f t="shared" si="23"/>
        <v>1558</v>
      </c>
      <c r="K201" s="144">
        <f t="shared" si="19"/>
        <v>1.0555555555555556</v>
      </c>
      <c r="L201" s="85" t="s">
        <v>1187</v>
      </c>
      <c r="M201" s="136" t="s">
        <v>1187</v>
      </c>
    </row>
    <row r="202" spans="1:13" s="2" customFormat="1" ht="49.5" hidden="1" x14ac:dyDescent="0.25">
      <c r="A202" s="26">
        <v>5.4</v>
      </c>
      <c r="B202" s="27" t="s">
        <v>838</v>
      </c>
      <c r="C202" s="36" t="s">
        <v>1163</v>
      </c>
      <c r="D202" s="41">
        <v>25680</v>
      </c>
      <c r="E202" s="15">
        <v>27160000</v>
      </c>
      <c r="F202" s="25">
        <f>E202/1000</f>
        <v>27160</v>
      </c>
      <c r="G202" s="12">
        <f t="shared" si="20"/>
        <v>13580</v>
      </c>
      <c r="H202" s="12">
        <f t="shared" si="21"/>
        <v>10864</v>
      </c>
      <c r="I202" s="12">
        <f t="shared" si="22"/>
        <v>8148</v>
      </c>
      <c r="J202" s="12">
        <f t="shared" si="23"/>
        <v>5432</v>
      </c>
      <c r="K202" s="144">
        <f t="shared" si="19"/>
        <v>1.057632398753894</v>
      </c>
      <c r="L202" s="148" t="s">
        <v>1200</v>
      </c>
      <c r="M202" s="136"/>
    </row>
    <row r="203" spans="1:13" hidden="1" x14ac:dyDescent="0.25">
      <c r="A203" s="4" t="s">
        <v>132</v>
      </c>
      <c r="B203" s="6" t="s">
        <v>39</v>
      </c>
      <c r="C203" s="85"/>
      <c r="D203" s="11"/>
      <c r="E203" s="15"/>
      <c r="F203" s="12"/>
      <c r="G203" s="12"/>
      <c r="H203" s="12"/>
      <c r="I203" s="12"/>
      <c r="J203" s="12"/>
      <c r="K203" s="144"/>
      <c r="L203" s="148" t="s">
        <v>1168</v>
      </c>
      <c r="M203" s="136"/>
    </row>
    <row r="204" spans="1:13" ht="33" hidden="1" x14ac:dyDescent="0.25">
      <c r="A204" s="8" t="s">
        <v>10</v>
      </c>
      <c r="B204" s="10" t="s">
        <v>133</v>
      </c>
      <c r="C204" s="85"/>
      <c r="D204" s="11">
        <v>15040</v>
      </c>
      <c r="E204" s="15">
        <f>'[22]Ngô Quyền - 1'!$C$56</f>
        <v>16000000</v>
      </c>
      <c r="F204" s="12">
        <f t="shared" si="18"/>
        <v>16000</v>
      </c>
      <c r="G204" s="12">
        <f t="shared" si="20"/>
        <v>8000</v>
      </c>
      <c r="H204" s="12">
        <f t="shared" si="21"/>
        <v>6400</v>
      </c>
      <c r="I204" s="12">
        <f t="shared" si="22"/>
        <v>4800</v>
      </c>
      <c r="J204" s="12">
        <f t="shared" si="23"/>
        <v>3200</v>
      </c>
      <c r="K204" s="144">
        <f t="shared" si="19"/>
        <v>1.0638297872340425</v>
      </c>
      <c r="L204" s="148" t="s">
        <v>1168</v>
      </c>
      <c r="M204" s="136"/>
    </row>
    <row r="205" spans="1:13" ht="33" hidden="1" x14ac:dyDescent="0.25">
      <c r="A205" s="8" t="s">
        <v>11</v>
      </c>
      <c r="B205" s="10" t="s">
        <v>134</v>
      </c>
      <c r="C205" s="85"/>
      <c r="D205" s="11">
        <v>12730</v>
      </c>
      <c r="E205" s="15">
        <f>'[22]Ngô Quyền - 2'!$C$56</f>
        <v>13430000</v>
      </c>
      <c r="F205" s="12">
        <f t="shared" si="18"/>
        <v>13430</v>
      </c>
      <c r="G205" s="12">
        <f t="shared" si="20"/>
        <v>6715</v>
      </c>
      <c r="H205" s="12">
        <f t="shared" si="21"/>
        <v>5372</v>
      </c>
      <c r="I205" s="12">
        <f t="shared" si="22"/>
        <v>4029</v>
      </c>
      <c r="J205" s="12">
        <f t="shared" si="23"/>
        <v>2686</v>
      </c>
      <c r="K205" s="144">
        <f t="shared" si="19"/>
        <v>1.0549882168106834</v>
      </c>
      <c r="L205" s="148" t="s">
        <v>1168</v>
      </c>
      <c r="M205" s="136"/>
    </row>
    <row r="206" spans="1:13" hidden="1" x14ac:dyDescent="0.25">
      <c r="A206" s="4" t="s">
        <v>135</v>
      </c>
      <c r="B206" s="6" t="s">
        <v>41</v>
      </c>
      <c r="C206" s="85"/>
      <c r="D206" s="11">
        <v>16140</v>
      </c>
      <c r="E206" s="15">
        <f>'[23]Phan Đình Phùng'!$C$56</f>
        <v>17270000</v>
      </c>
      <c r="F206" s="12">
        <f t="shared" si="18"/>
        <v>17270</v>
      </c>
      <c r="G206" s="12">
        <f t="shared" si="20"/>
        <v>8635</v>
      </c>
      <c r="H206" s="12">
        <f t="shared" si="21"/>
        <v>6908</v>
      </c>
      <c r="I206" s="12">
        <f t="shared" si="22"/>
        <v>5181</v>
      </c>
      <c r="J206" s="12">
        <f t="shared" si="23"/>
        <v>3454</v>
      </c>
      <c r="K206" s="144">
        <f t="shared" si="19"/>
        <v>1.0700123915737298</v>
      </c>
      <c r="L206" s="148" t="s">
        <v>1168</v>
      </c>
      <c r="M206" s="136"/>
    </row>
    <row r="207" spans="1:13" hidden="1" x14ac:dyDescent="0.25">
      <c r="A207" s="4">
        <v>8</v>
      </c>
      <c r="B207" s="6" t="s">
        <v>136</v>
      </c>
      <c r="C207" s="85"/>
      <c r="D207" s="11">
        <v>15040</v>
      </c>
      <c r="E207" s="15">
        <f>'[24]Trần Bình Trọng'!$C$56</f>
        <v>16000000</v>
      </c>
      <c r="F207" s="12">
        <f t="shared" si="18"/>
        <v>16000</v>
      </c>
      <c r="G207" s="12">
        <f t="shared" si="20"/>
        <v>8000</v>
      </c>
      <c r="H207" s="12">
        <f t="shared" si="21"/>
        <v>6400</v>
      </c>
      <c r="I207" s="12">
        <f t="shared" si="22"/>
        <v>4800</v>
      </c>
      <c r="J207" s="12">
        <f t="shared" si="23"/>
        <v>3200</v>
      </c>
      <c r="K207" s="144">
        <f t="shared" si="19"/>
        <v>1.0638297872340425</v>
      </c>
      <c r="L207" s="148" t="s">
        <v>1168</v>
      </c>
      <c r="M207" s="136"/>
    </row>
    <row r="208" spans="1:13" hidden="1" x14ac:dyDescent="0.25">
      <c r="A208" s="4">
        <v>9</v>
      </c>
      <c r="B208" s="6" t="s">
        <v>21</v>
      </c>
      <c r="C208" s="85"/>
      <c r="D208" s="11"/>
      <c r="E208" s="15"/>
      <c r="F208" s="12"/>
      <c r="G208" s="12"/>
      <c r="H208" s="12"/>
      <c r="I208" s="12"/>
      <c r="J208" s="12"/>
      <c r="K208" s="144"/>
      <c r="L208" s="148" t="s">
        <v>1168</v>
      </c>
      <c r="M208" s="136"/>
    </row>
    <row r="209" spans="1:13" ht="49.5" hidden="1" x14ac:dyDescent="0.25">
      <c r="A209" s="8" t="s">
        <v>383</v>
      </c>
      <c r="B209" s="10" t="s">
        <v>137</v>
      </c>
      <c r="C209" s="85"/>
      <c r="D209" s="11">
        <v>15040</v>
      </c>
      <c r="E209" s="15">
        <f>'[25]Lê lợi 1'!$C$56</f>
        <v>16000000</v>
      </c>
      <c r="F209" s="12">
        <f t="shared" si="18"/>
        <v>16000</v>
      </c>
      <c r="G209" s="12">
        <f t="shared" si="20"/>
        <v>8000</v>
      </c>
      <c r="H209" s="12">
        <f t="shared" si="21"/>
        <v>6400</v>
      </c>
      <c r="I209" s="12">
        <f t="shared" si="22"/>
        <v>4800</v>
      </c>
      <c r="J209" s="12">
        <f t="shared" si="23"/>
        <v>3200</v>
      </c>
      <c r="K209" s="144">
        <f t="shared" si="19"/>
        <v>1.0638297872340425</v>
      </c>
      <c r="L209" s="148" t="s">
        <v>1168</v>
      </c>
      <c r="M209" s="136"/>
    </row>
    <row r="210" spans="1:13" ht="49.5" hidden="1" x14ac:dyDescent="0.25">
      <c r="A210" s="8" t="s">
        <v>384</v>
      </c>
      <c r="B210" s="10" t="s">
        <v>138</v>
      </c>
      <c r="C210" s="85"/>
      <c r="D210" s="11">
        <v>16820</v>
      </c>
      <c r="E210" s="15">
        <f>'[25]Lê lợi 2'!$C$56</f>
        <v>17640000</v>
      </c>
      <c r="F210" s="12">
        <f t="shared" si="18"/>
        <v>17640</v>
      </c>
      <c r="G210" s="12">
        <f t="shared" si="20"/>
        <v>8820</v>
      </c>
      <c r="H210" s="12">
        <f t="shared" si="21"/>
        <v>7056</v>
      </c>
      <c r="I210" s="12">
        <f t="shared" si="22"/>
        <v>5292</v>
      </c>
      <c r="J210" s="12">
        <f t="shared" si="23"/>
        <v>3528</v>
      </c>
      <c r="K210" s="144">
        <f t="shared" si="19"/>
        <v>1.0487514863258025</v>
      </c>
      <c r="L210" s="148" t="s">
        <v>1168</v>
      </c>
      <c r="M210" s="136"/>
    </row>
    <row r="211" spans="1:13" hidden="1" x14ac:dyDescent="0.25">
      <c r="A211" s="4">
        <v>10</v>
      </c>
      <c r="B211" s="6" t="s">
        <v>35</v>
      </c>
      <c r="C211" s="85"/>
      <c r="D211" s="11">
        <v>37900</v>
      </c>
      <c r="E211" s="15">
        <f>'[26]Trần Nhân Tông'!$C$56</f>
        <v>40280000</v>
      </c>
      <c r="F211" s="12">
        <f t="shared" si="18"/>
        <v>40280</v>
      </c>
      <c r="G211" s="12">
        <f t="shared" si="20"/>
        <v>20140</v>
      </c>
      <c r="H211" s="12">
        <f t="shared" si="21"/>
        <v>16112</v>
      </c>
      <c r="I211" s="12">
        <f t="shared" si="22"/>
        <v>12084</v>
      </c>
      <c r="J211" s="12">
        <f t="shared" si="23"/>
        <v>8056</v>
      </c>
      <c r="K211" s="144">
        <f t="shared" si="19"/>
        <v>1.0627968337730871</v>
      </c>
      <c r="L211" s="148" t="s">
        <v>1168</v>
      </c>
      <c r="M211" s="136"/>
    </row>
    <row r="212" spans="1:13" hidden="1" x14ac:dyDescent="0.25">
      <c r="A212" s="4">
        <v>11</v>
      </c>
      <c r="B212" s="6" t="s">
        <v>139</v>
      </c>
      <c r="C212" s="85"/>
      <c r="D212" s="11"/>
      <c r="E212" s="15"/>
      <c r="F212" s="12"/>
      <c r="G212" s="12"/>
      <c r="H212" s="12"/>
      <c r="I212" s="12"/>
      <c r="J212" s="12"/>
      <c r="K212" s="144"/>
      <c r="L212" s="148" t="s">
        <v>1168</v>
      </c>
      <c r="M212" s="136"/>
    </row>
    <row r="213" spans="1:13" ht="33" hidden="1" x14ac:dyDescent="0.25">
      <c r="A213" s="8" t="s">
        <v>385</v>
      </c>
      <c r="B213" s="10" t="s">
        <v>140</v>
      </c>
      <c r="C213" s="85"/>
      <c r="D213" s="11">
        <v>32690</v>
      </c>
      <c r="E213" s="15">
        <f>'[27]Quang Trung - 1'!$C$56</f>
        <v>34350000</v>
      </c>
      <c r="F213" s="12">
        <f t="shared" si="18"/>
        <v>34350</v>
      </c>
      <c r="G213" s="12">
        <f t="shared" si="20"/>
        <v>17175</v>
      </c>
      <c r="H213" s="12">
        <f t="shared" si="21"/>
        <v>13740</v>
      </c>
      <c r="I213" s="12">
        <f t="shared" si="22"/>
        <v>10305</v>
      </c>
      <c r="J213" s="12">
        <f t="shared" si="23"/>
        <v>6870</v>
      </c>
      <c r="K213" s="144">
        <f t="shared" si="19"/>
        <v>1.0507800550627102</v>
      </c>
      <c r="L213" s="148" t="s">
        <v>1168</v>
      </c>
      <c r="M213" s="136" t="s">
        <v>1188</v>
      </c>
    </row>
    <row r="214" spans="1:13" s="169" customFormat="1" ht="49.5" hidden="1" x14ac:dyDescent="0.25">
      <c r="A214" s="161" t="s">
        <v>386</v>
      </c>
      <c r="B214" s="98" t="s">
        <v>141</v>
      </c>
      <c r="C214" s="162"/>
      <c r="D214" s="163">
        <v>36440</v>
      </c>
      <c r="E214" s="164">
        <f>'[27]Quang Trung - 2'!$C$56</f>
        <v>38630000</v>
      </c>
      <c r="F214" s="165">
        <f t="shared" si="18"/>
        <v>38630</v>
      </c>
      <c r="G214" s="12">
        <f t="shared" si="20"/>
        <v>19315</v>
      </c>
      <c r="H214" s="12">
        <f t="shared" si="21"/>
        <v>15452</v>
      </c>
      <c r="I214" s="12">
        <f t="shared" si="22"/>
        <v>11589</v>
      </c>
      <c r="J214" s="12">
        <f t="shared" si="23"/>
        <v>7726</v>
      </c>
      <c r="K214" s="166">
        <f t="shared" si="19"/>
        <v>1.0600987925356751</v>
      </c>
      <c r="L214" s="167" t="s">
        <v>1168</v>
      </c>
      <c r="M214" s="168" t="s">
        <v>1189</v>
      </c>
    </row>
    <row r="215" spans="1:13" ht="33" hidden="1" x14ac:dyDescent="0.25">
      <c r="A215" s="4">
        <v>12</v>
      </c>
      <c r="B215" s="6" t="s">
        <v>142</v>
      </c>
      <c r="C215" s="85"/>
      <c r="D215" s="11">
        <v>31990</v>
      </c>
      <c r="E215" s="15">
        <f>'[28]Trần Phú '!$C$56</f>
        <v>33690000</v>
      </c>
      <c r="F215" s="12">
        <f t="shared" si="18"/>
        <v>33690</v>
      </c>
      <c r="G215" s="12">
        <f t="shared" si="20"/>
        <v>16845</v>
      </c>
      <c r="H215" s="12">
        <f t="shared" si="21"/>
        <v>13476</v>
      </c>
      <c r="I215" s="12">
        <f t="shared" si="22"/>
        <v>10107</v>
      </c>
      <c r="J215" s="12">
        <f t="shared" si="23"/>
        <v>6738</v>
      </c>
      <c r="K215" s="144">
        <f t="shared" si="19"/>
        <v>1.05314160675211</v>
      </c>
      <c r="L215" s="148" t="s">
        <v>1168</v>
      </c>
      <c r="M215" s="136" t="s">
        <v>1190</v>
      </c>
    </row>
    <row r="216" spans="1:13" hidden="1" x14ac:dyDescent="0.25">
      <c r="A216" s="4">
        <v>13</v>
      </c>
      <c r="B216" s="6" t="s">
        <v>143</v>
      </c>
      <c r="C216" s="85"/>
      <c r="D216" s="11"/>
      <c r="E216" s="15"/>
      <c r="F216" s="12"/>
      <c r="G216" s="12"/>
      <c r="H216" s="12"/>
      <c r="I216" s="12"/>
      <c r="J216" s="12"/>
      <c r="K216" s="144"/>
      <c r="L216" s="148" t="s">
        <v>1168</v>
      </c>
      <c r="M216" s="136"/>
    </row>
    <row r="217" spans="1:13" hidden="1" x14ac:dyDescent="0.25">
      <c r="A217" s="8" t="s">
        <v>387</v>
      </c>
      <c r="B217" s="10" t="s">
        <v>144</v>
      </c>
      <c r="C217" s="85"/>
      <c r="D217" s="11">
        <v>23330</v>
      </c>
      <c r="E217" s="15">
        <f>'[29]Lê Hồng Phong - 1'!$C$56</f>
        <v>24630000</v>
      </c>
      <c r="F217" s="12">
        <f t="shared" si="18"/>
        <v>24630</v>
      </c>
      <c r="G217" s="12">
        <f t="shared" si="20"/>
        <v>12315</v>
      </c>
      <c r="H217" s="12">
        <f t="shared" si="21"/>
        <v>9852</v>
      </c>
      <c r="I217" s="12">
        <f t="shared" si="22"/>
        <v>7389</v>
      </c>
      <c r="J217" s="12">
        <f t="shared" si="23"/>
        <v>4926</v>
      </c>
      <c r="K217" s="144">
        <f t="shared" si="19"/>
        <v>1.0557222460351479</v>
      </c>
      <c r="L217" s="148" t="s">
        <v>1168</v>
      </c>
      <c r="M217" s="136"/>
    </row>
    <row r="218" spans="1:13" ht="33" hidden="1" x14ac:dyDescent="0.25">
      <c r="A218" s="8" t="s">
        <v>388</v>
      </c>
      <c r="B218" s="10" t="s">
        <v>145</v>
      </c>
      <c r="C218" s="85"/>
      <c r="D218" s="11">
        <v>20530</v>
      </c>
      <c r="E218" s="15">
        <f>'[29]Lê Hồng Phong - 2'!$C$56</f>
        <v>21740000</v>
      </c>
      <c r="F218" s="12">
        <f t="shared" si="18"/>
        <v>21740</v>
      </c>
      <c r="G218" s="12">
        <f t="shared" si="20"/>
        <v>10870</v>
      </c>
      <c r="H218" s="12">
        <f t="shared" si="21"/>
        <v>8696</v>
      </c>
      <c r="I218" s="12">
        <f t="shared" si="22"/>
        <v>6522</v>
      </c>
      <c r="J218" s="12">
        <f t="shared" si="23"/>
        <v>4348</v>
      </c>
      <c r="K218" s="144">
        <f t="shared" si="19"/>
        <v>1.0589381393083293</v>
      </c>
      <c r="L218" s="148" t="s">
        <v>1168</v>
      </c>
      <c r="M218" s="136"/>
    </row>
    <row r="219" spans="1:13" ht="49.5" hidden="1" x14ac:dyDescent="0.25">
      <c r="A219" s="4" t="s">
        <v>146</v>
      </c>
      <c r="B219" s="6" t="s">
        <v>147</v>
      </c>
      <c r="C219" s="92"/>
      <c r="D219" s="11"/>
      <c r="E219" s="15"/>
      <c r="F219" s="25"/>
      <c r="G219" s="12"/>
      <c r="H219" s="12"/>
      <c r="I219" s="12"/>
      <c r="J219" s="12"/>
      <c r="K219" s="144"/>
      <c r="L219" s="27" t="s">
        <v>1191</v>
      </c>
      <c r="M219" s="137"/>
    </row>
    <row r="220" spans="1:13" ht="33" hidden="1" x14ac:dyDescent="0.25">
      <c r="A220" s="8" t="s">
        <v>389</v>
      </c>
      <c r="B220" s="10" t="s">
        <v>148</v>
      </c>
      <c r="C220" s="27"/>
      <c r="D220" s="11">
        <v>32410</v>
      </c>
      <c r="E220" s="15">
        <f>'[30]21 Tháng 8 - 1'!$C$56</f>
        <v>33890000</v>
      </c>
      <c r="F220" s="12">
        <f t="shared" si="18"/>
        <v>33890</v>
      </c>
      <c r="G220" s="12">
        <f t="shared" si="20"/>
        <v>16945</v>
      </c>
      <c r="H220" s="12">
        <f t="shared" si="21"/>
        <v>13556</v>
      </c>
      <c r="I220" s="12">
        <f t="shared" si="22"/>
        <v>10167</v>
      </c>
      <c r="J220" s="12">
        <f t="shared" si="23"/>
        <v>6778</v>
      </c>
      <c r="K220" s="144">
        <f t="shared" si="19"/>
        <v>1.0456649182351125</v>
      </c>
      <c r="L220" s="148" t="s">
        <v>1168</v>
      </c>
      <c r="M220" s="138" t="s">
        <v>1192</v>
      </c>
    </row>
    <row r="221" spans="1:13" ht="66" hidden="1" x14ac:dyDescent="0.25">
      <c r="A221" s="8">
        <v>1</v>
      </c>
      <c r="B221" s="10" t="s">
        <v>149</v>
      </c>
      <c r="C221" s="27"/>
      <c r="D221" s="11">
        <v>25210</v>
      </c>
      <c r="E221" s="15">
        <f>'[30]21 Tháng 8 - 2'!$C$56</f>
        <v>26420000</v>
      </c>
      <c r="F221" s="25">
        <f t="shared" si="18"/>
        <v>26420</v>
      </c>
      <c r="G221" s="12">
        <f t="shared" si="20"/>
        <v>13210</v>
      </c>
      <c r="H221" s="12">
        <f t="shared" si="21"/>
        <v>10568</v>
      </c>
      <c r="I221" s="12">
        <f t="shared" si="22"/>
        <v>7926</v>
      </c>
      <c r="J221" s="12">
        <f t="shared" si="23"/>
        <v>5284</v>
      </c>
      <c r="K221" s="144">
        <f t="shared" si="19"/>
        <v>1.0479968266560888</v>
      </c>
      <c r="L221" s="27" t="s">
        <v>1166</v>
      </c>
      <c r="M221" s="138" t="s">
        <v>1166</v>
      </c>
    </row>
    <row r="222" spans="1:13" ht="66" hidden="1" x14ac:dyDescent="0.25">
      <c r="A222" s="8">
        <v>2</v>
      </c>
      <c r="B222" s="10" t="s">
        <v>150</v>
      </c>
      <c r="C222" s="27"/>
      <c r="D222" s="11">
        <v>21300</v>
      </c>
      <c r="E222" s="15">
        <f>'[30]21 Tháng 8 -3'!$C$56</f>
        <v>22510000</v>
      </c>
      <c r="F222" s="25">
        <f t="shared" si="18"/>
        <v>22510</v>
      </c>
      <c r="G222" s="12">
        <f t="shared" si="20"/>
        <v>11255</v>
      </c>
      <c r="H222" s="12">
        <f t="shared" si="21"/>
        <v>9004</v>
      </c>
      <c r="I222" s="12">
        <f t="shared" si="22"/>
        <v>6753</v>
      </c>
      <c r="J222" s="12">
        <f t="shared" si="23"/>
        <v>4502</v>
      </c>
      <c r="K222" s="144">
        <f t="shared" si="19"/>
        <v>1.0568075117370892</v>
      </c>
      <c r="L222" s="27" t="s">
        <v>1166</v>
      </c>
      <c r="M222" s="138" t="s">
        <v>1166</v>
      </c>
    </row>
    <row r="223" spans="1:13" ht="33" hidden="1" x14ac:dyDescent="0.25">
      <c r="A223" s="8">
        <v>3</v>
      </c>
      <c r="B223" s="10" t="s">
        <v>151</v>
      </c>
      <c r="C223" s="27"/>
      <c r="D223" s="11">
        <v>22610</v>
      </c>
      <c r="E223" s="15">
        <f>'[30]21 Tháng 8 - 4'!$C$56</f>
        <v>23800000</v>
      </c>
      <c r="F223" s="25">
        <f t="shared" si="18"/>
        <v>23800</v>
      </c>
      <c r="G223" s="12">
        <f t="shared" si="20"/>
        <v>11900</v>
      </c>
      <c r="H223" s="12">
        <f t="shared" si="21"/>
        <v>9520</v>
      </c>
      <c r="I223" s="12">
        <f t="shared" si="22"/>
        <v>7140</v>
      </c>
      <c r="J223" s="12">
        <f t="shared" si="23"/>
        <v>4760</v>
      </c>
      <c r="K223" s="144">
        <f t="shared" si="19"/>
        <v>1.0526315789473684</v>
      </c>
      <c r="L223" s="27" t="s">
        <v>1185</v>
      </c>
      <c r="M223" s="138" t="s">
        <v>1185</v>
      </c>
    </row>
    <row r="224" spans="1:13" ht="66" hidden="1" x14ac:dyDescent="0.25">
      <c r="A224" s="8">
        <v>4</v>
      </c>
      <c r="B224" s="10" t="s">
        <v>152</v>
      </c>
      <c r="C224" s="81" t="s">
        <v>1129</v>
      </c>
      <c r="D224" s="11">
        <v>19910</v>
      </c>
      <c r="E224" s="15">
        <f>'[30]21 Tháng 8 - 5'!$C$56</f>
        <v>20950000</v>
      </c>
      <c r="F224" s="25">
        <f t="shared" si="18"/>
        <v>20950</v>
      </c>
      <c r="G224" s="12">
        <f t="shared" si="20"/>
        <v>10475</v>
      </c>
      <c r="H224" s="12">
        <f t="shared" si="21"/>
        <v>8380</v>
      </c>
      <c r="I224" s="12">
        <f t="shared" si="22"/>
        <v>6285</v>
      </c>
      <c r="J224" s="12">
        <f t="shared" si="23"/>
        <v>4190</v>
      </c>
      <c r="K224" s="144">
        <f t="shared" si="19"/>
        <v>1.0522350577599195</v>
      </c>
      <c r="L224" s="27" t="s">
        <v>1185</v>
      </c>
      <c r="M224" s="138" t="s">
        <v>1185</v>
      </c>
    </row>
    <row r="225" spans="1:13" ht="49.5" hidden="1" x14ac:dyDescent="0.25">
      <c r="A225" s="8" t="s">
        <v>397</v>
      </c>
      <c r="B225" s="10" t="s">
        <v>153</v>
      </c>
      <c r="C225" s="81" t="s">
        <v>1130</v>
      </c>
      <c r="D225" s="11">
        <v>8410</v>
      </c>
      <c r="E225" s="15">
        <f>'[30]21 Tháng 8 - 6'!$C$56</f>
        <v>8840000</v>
      </c>
      <c r="F225" s="12">
        <f t="shared" si="18"/>
        <v>8840</v>
      </c>
      <c r="G225" s="12">
        <f t="shared" si="20"/>
        <v>4420</v>
      </c>
      <c r="H225" s="12">
        <f t="shared" si="21"/>
        <v>3536</v>
      </c>
      <c r="I225" s="12">
        <f t="shared" si="22"/>
        <v>2652</v>
      </c>
      <c r="J225" s="12">
        <f t="shared" si="23"/>
        <v>1768</v>
      </c>
      <c r="K225" s="144">
        <f t="shared" si="19"/>
        <v>1.0511296076099881</v>
      </c>
      <c r="L225" s="2" t="s">
        <v>1187</v>
      </c>
      <c r="M225" s="139" t="s">
        <v>1187</v>
      </c>
    </row>
    <row r="226" spans="1:13" x14ac:dyDescent="0.25">
      <c r="A226" s="4">
        <v>15</v>
      </c>
      <c r="B226" s="6" t="s">
        <v>154</v>
      </c>
      <c r="C226" s="27"/>
      <c r="D226" s="11"/>
      <c r="E226" s="14"/>
      <c r="F226" s="12"/>
      <c r="G226" s="12"/>
      <c r="H226" s="12"/>
      <c r="I226" s="12"/>
      <c r="J226" s="12"/>
      <c r="K226" s="144"/>
      <c r="L226" s="96" t="s">
        <v>1180</v>
      </c>
      <c r="M226" s="139"/>
    </row>
    <row r="227" spans="1:13" ht="66" x14ac:dyDescent="0.25">
      <c r="A227" s="8" t="s">
        <v>398</v>
      </c>
      <c r="B227" s="10" t="s">
        <v>155</v>
      </c>
      <c r="C227" s="27"/>
      <c r="D227" s="11">
        <v>18130</v>
      </c>
      <c r="E227" s="15">
        <f>'[31]Võ Nguyên Giáp - 1'!$C$57</f>
        <v>19020000</v>
      </c>
      <c r="F227" s="12">
        <f t="shared" si="18"/>
        <v>19020</v>
      </c>
      <c r="G227" s="12">
        <f t="shared" si="20"/>
        <v>9510</v>
      </c>
      <c r="H227" s="12">
        <f t="shared" si="21"/>
        <v>7608</v>
      </c>
      <c r="I227" s="12">
        <f t="shared" si="22"/>
        <v>5706</v>
      </c>
      <c r="J227" s="12">
        <f t="shared" si="23"/>
        <v>3804</v>
      </c>
      <c r="K227" s="144">
        <f t="shared" si="19"/>
        <v>1.0490899062327634</v>
      </c>
      <c r="L227" s="96" t="s">
        <v>1180</v>
      </c>
      <c r="M227" s="139" t="s">
        <v>1193</v>
      </c>
    </row>
    <row r="228" spans="1:13" ht="33" x14ac:dyDescent="0.25">
      <c r="A228" s="4">
        <v>14</v>
      </c>
      <c r="B228" s="6" t="s">
        <v>156</v>
      </c>
      <c r="C228" s="27"/>
      <c r="D228" s="11"/>
      <c r="E228" s="14"/>
      <c r="F228" s="25"/>
      <c r="G228" s="12"/>
      <c r="H228" s="12"/>
      <c r="I228" s="12"/>
      <c r="J228" s="12"/>
      <c r="K228" s="144"/>
      <c r="L228" s="96" t="s">
        <v>1194</v>
      </c>
      <c r="M228" s="139"/>
    </row>
    <row r="229" spans="1:13" ht="47.25" hidden="1" x14ac:dyDescent="0.25">
      <c r="A229" s="35"/>
      <c r="B229" s="36" t="s">
        <v>1058</v>
      </c>
      <c r="C229" s="86" t="s">
        <v>1136</v>
      </c>
      <c r="D229" s="157">
        <v>35380</v>
      </c>
      <c r="E229" s="24">
        <f>'[15]Yên Ninh - 35 triệu'!$C$57</f>
        <v>37350000</v>
      </c>
      <c r="F229" s="25">
        <f t="shared" ref="F229:F231" si="24">E229/1000</f>
        <v>37350</v>
      </c>
      <c r="G229" s="12">
        <f t="shared" si="20"/>
        <v>18675</v>
      </c>
      <c r="H229" s="12">
        <f t="shared" si="21"/>
        <v>14940</v>
      </c>
      <c r="I229" s="12">
        <f t="shared" si="22"/>
        <v>11205</v>
      </c>
      <c r="J229" s="12">
        <f t="shared" si="23"/>
        <v>7470</v>
      </c>
      <c r="K229" s="144">
        <f t="shared" ref="K229:K231" si="25">F229/D229</f>
        <v>1.0556811758055398</v>
      </c>
      <c r="L229" s="132" t="s">
        <v>1237</v>
      </c>
      <c r="M229" s="139"/>
    </row>
    <row r="230" spans="1:13" ht="31.5" hidden="1" x14ac:dyDescent="0.25">
      <c r="A230" s="35"/>
      <c r="B230" s="36" t="s">
        <v>1059</v>
      </c>
      <c r="C230" s="85"/>
      <c r="D230" s="157">
        <v>24860</v>
      </c>
      <c r="E230" s="24">
        <f>'[15]Yên Ninh - 24 triệu '!$C$57</f>
        <v>26100000</v>
      </c>
      <c r="F230" s="25">
        <f t="shared" si="24"/>
        <v>26100</v>
      </c>
      <c r="G230" s="12"/>
      <c r="H230" s="12"/>
      <c r="I230" s="12"/>
      <c r="J230" s="12"/>
      <c r="K230" s="144">
        <f t="shared" si="25"/>
        <v>1.0498793242156075</v>
      </c>
      <c r="L230" s="132" t="s">
        <v>1237</v>
      </c>
      <c r="M230" s="139"/>
    </row>
    <row r="231" spans="1:13" ht="31.5" hidden="1" x14ac:dyDescent="0.25">
      <c r="A231" s="35"/>
      <c r="B231" s="36" t="s">
        <v>1060</v>
      </c>
      <c r="C231" s="85"/>
      <c r="D231" s="157">
        <v>24860</v>
      </c>
      <c r="E231" s="24">
        <f>E230</f>
        <v>26100000</v>
      </c>
      <c r="F231" s="25">
        <f t="shared" si="24"/>
        <v>26100</v>
      </c>
      <c r="G231" s="12">
        <f t="shared" si="20"/>
        <v>13050</v>
      </c>
      <c r="H231" s="12">
        <f t="shared" si="21"/>
        <v>10440</v>
      </c>
      <c r="I231" s="12">
        <f t="shared" si="22"/>
        <v>7830</v>
      </c>
      <c r="J231" s="12">
        <f t="shared" si="23"/>
        <v>5220</v>
      </c>
      <c r="K231" s="144">
        <f t="shared" si="25"/>
        <v>1.0498793242156075</v>
      </c>
      <c r="L231" s="132" t="s">
        <v>1237</v>
      </c>
      <c r="M231" s="139"/>
    </row>
    <row r="232" spans="1:13" ht="49.5" x14ac:dyDescent="0.25">
      <c r="A232" s="8"/>
      <c r="B232" s="10" t="s">
        <v>157</v>
      </c>
      <c r="C232" s="81" t="s">
        <v>1137</v>
      </c>
      <c r="D232" s="11">
        <v>34130</v>
      </c>
      <c r="E232" s="15">
        <f>'[32]Yên Ninh - 1'!$C$57</f>
        <v>35800000</v>
      </c>
      <c r="F232" s="25">
        <f t="shared" si="18"/>
        <v>35800</v>
      </c>
      <c r="G232" s="12">
        <f t="shared" si="20"/>
        <v>17900</v>
      </c>
      <c r="H232" s="12">
        <f t="shared" si="21"/>
        <v>14320</v>
      </c>
      <c r="I232" s="12">
        <f t="shared" si="22"/>
        <v>10740</v>
      </c>
      <c r="J232" s="12">
        <f t="shared" si="23"/>
        <v>7160</v>
      </c>
      <c r="K232" s="144">
        <f t="shared" si="19"/>
        <v>1.0489305596249634</v>
      </c>
      <c r="L232" s="96" t="s">
        <v>1194</v>
      </c>
      <c r="M232" s="139" t="s">
        <v>1195</v>
      </c>
    </row>
    <row r="233" spans="1:13" ht="33" x14ac:dyDescent="0.25">
      <c r="A233" s="8" t="s">
        <v>400</v>
      </c>
      <c r="B233" s="10" t="s">
        <v>158</v>
      </c>
      <c r="C233" s="27"/>
      <c r="D233" s="11">
        <v>28520</v>
      </c>
      <c r="E233" s="15">
        <f>'[32]Yên Ninh - 2'!$C$57</f>
        <v>30170000</v>
      </c>
      <c r="F233" s="12">
        <f t="shared" si="18"/>
        <v>30170</v>
      </c>
      <c r="G233" s="12">
        <f t="shared" si="20"/>
        <v>15085</v>
      </c>
      <c r="H233" s="12">
        <f t="shared" si="21"/>
        <v>12068</v>
      </c>
      <c r="I233" s="12">
        <f t="shared" si="22"/>
        <v>9051</v>
      </c>
      <c r="J233" s="12">
        <f t="shared" si="23"/>
        <v>6034</v>
      </c>
      <c r="K233" s="144">
        <f t="shared" si="19"/>
        <v>1.0578541374474053</v>
      </c>
      <c r="L233" s="96" t="s">
        <v>1180</v>
      </c>
      <c r="M233" s="139" t="s">
        <v>1196</v>
      </c>
    </row>
    <row r="234" spans="1:13" ht="33" x14ac:dyDescent="0.25">
      <c r="A234" s="8" t="s">
        <v>401</v>
      </c>
      <c r="B234" s="10" t="s">
        <v>159</v>
      </c>
      <c r="C234" s="27"/>
      <c r="D234" s="11">
        <v>23660</v>
      </c>
      <c r="E234" s="15">
        <f>'[32]Yên Ninh - 3'!$C$57</f>
        <v>24930000</v>
      </c>
      <c r="F234" s="12">
        <f t="shared" si="18"/>
        <v>24930</v>
      </c>
      <c r="G234" s="12">
        <f t="shared" si="20"/>
        <v>12465</v>
      </c>
      <c r="H234" s="12">
        <f t="shared" si="21"/>
        <v>9972</v>
      </c>
      <c r="I234" s="12">
        <f t="shared" si="22"/>
        <v>7479</v>
      </c>
      <c r="J234" s="12">
        <f t="shared" si="23"/>
        <v>4986</v>
      </c>
      <c r="K234" s="144">
        <f t="shared" si="19"/>
        <v>1.0536770921386307</v>
      </c>
      <c r="L234" s="96" t="s">
        <v>1180</v>
      </c>
      <c r="M234" s="139" t="s">
        <v>1197</v>
      </c>
    </row>
    <row r="235" spans="1:13" ht="66" x14ac:dyDescent="0.25">
      <c r="A235" s="4">
        <v>17</v>
      </c>
      <c r="B235" s="6" t="s">
        <v>160</v>
      </c>
      <c r="C235" s="27"/>
      <c r="D235" s="11"/>
      <c r="E235" s="14"/>
      <c r="F235" s="12"/>
      <c r="G235" s="12"/>
      <c r="H235" s="12"/>
      <c r="I235" s="12"/>
      <c r="J235" s="12"/>
      <c r="K235" s="144"/>
      <c r="L235" s="96" t="s">
        <v>1180</v>
      </c>
      <c r="M235" s="139"/>
    </row>
    <row r="236" spans="1:13" ht="33" x14ac:dyDescent="0.25">
      <c r="A236" s="4" t="s">
        <v>161</v>
      </c>
      <c r="B236" s="6" t="s">
        <v>162</v>
      </c>
      <c r="C236" s="27"/>
      <c r="D236" s="11"/>
      <c r="E236" s="14"/>
      <c r="F236" s="12"/>
      <c r="G236" s="12"/>
      <c r="H236" s="12"/>
      <c r="I236" s="12"/>
      <c r="J236" s="12"/>
      <c r="K236" s="144"/>
      <c r="L236" s="96" t="s">
        <v>1180</v>
      </c>
      <c r="M236" s="139"/>
    </row>
    <row r="237" spans="1:13" ht="33" x14ac:dyDescent="0.25">
      <c r="A237" s="26" t="s">
        <v>402</v>
      </c>
      <c r="B237" s="27" t="s">
        <v>163</v>
      </c>
      <c r="C237" s="27"/>
      <c r="D237" s="23">
        <v>25920</v>
      </c>
      <c r="E237" s="24">
        <f>'[33]Đường 25tr'!$C$57</f>
        <v>27110000</v>
      </c>
      <c r="F237" s="12">
        <f t="shared" si="18"/>
        <v>27110</v>
      </c>
      <c r="G237" s="12">
        <f t="shared" si="20"/>
        <v>13555</v>
      </c>
      <c r="H237" s="12">
        <f t="shared" si="21"/>
        <v>10844</v>
      </c>
      <c r="I237" s="12">
        <f t="shared" si="22"/>
        <v>8133</v>
      </c>
      <c r="J237" s="12">
        <f t="shared" si="23"/>
        <v>5422</v>
      </c>
      <c r="K237" s="144">
        <f t="shared" si="19"/>
        <v>1.0459104938271604</v>
      </c>
      <c r="L237" s="96" t="s">
        <v>1180</v>
      </c>
      <c r="M237" s="139"/>
    </row>
    <row r="238" spans="1:13" ht="33" x14ac:dyDescent="0.25">
      <c r="A238" s="26" t="s">
        <v>403</v>
      </c>
      <c r="B238" s="27" t="s">
        <v>164</v>
      </c>
      <c r="C238" s="27"/>
      <c r="D238" s="23">
        <v>25920</v>
      </c>
      <c r="E238" s="24">
        <f>'[33]Đường 25tr'!$C$57</f>
        <v>27110000</v>
      </c>
      <c r="F238" s="12">
        <f t="shared" si="18"/>
        <v>27110</v>
      </c>
      <c r="G238" s="12">
        <f t="shared" si="20"/>
        <v>13555</v>
      </c>
      <c r="H238" s="12">
        <f t="shared" si="21"/>
        <v>10844</v>
      </c>
      <c r="I238" s="12">
        <f t="shared" si="22"/>
        <v>8133</v>
      </c>
      <c r="J238" s="12">
        <f t="shared" si="23"/>
        <v>5422</v>
      </c>
      <c r="K238" s="144">
        <f t="shared" si="19"/>
        <v>1.0459104938271604</v>
      </c>
      <c r="L238" s="96" t="s">
        <v>1180</v>
      </c>
      <c r="M238" s="139"/>
    </row>
    <row r="239" spans="1:13" ht="33" x14ac:dyDescent="0.25">
      <c r="A239" s="26" t="s">
        <v>404</v>
      </c>
      <c r="B239" s="27" t="s">
        <v>165</v>
      </c>
      <c r="C239" s="27"/>
      <c r="D239" s="23">
        <v>30880</v>
      </c>
      <c r="E239" s="24">
        <f>'[33]Đường 30tr'!$C$57</f>
        <v>32960000</v>
      </c>
      <c r="F239" s="12">
        <f t="shared" si="18"/>
        <v>32960</v>
      </c>
      <c r="G239" s="12"/>
      <c r="H239" s="12"/>
      <c r="I239" s="12"/>
      <c r="J239" s="12"/>
      <c r="K239" s="144">
        <f t="shared" si="19"/>
        <v>1.0673575129533679</v>
      </c>
      <c r="L239" s="96" t="s">
        <v>1180</v>
      </c>
      <c r="M239" s="139"/>
    </row>
    <row r="240" spans="1:13" ht="33" x14ac:dyDescent="0.25">
      <c r="A240" s="26" t="s">
        <v>405</v>
      </c>
      <c r="B240" s="27" t="s">
        <v>166</v>
      </c>
      <c r="C240" s="27"/>
      <c r="D240" s="23">
        <v>25920</v>
      </c>
      <c r="E240" s="24">
        <f>'[33]Đường 25tr'!$C$57</f>
        <v>27110000</v>
      </c>
      <c r="F240" s="12">
        <f t="shared" si="18"/>
        <v>27110</v>
      </c>
      <c r="G240" s="12"/>
      <c r="H240" s="12"/>
      <c r="I240" s="12"/>
      <c r="J240" s="12"/>
      <c r="K240" s="144">
        <f t="shared" si="19"/>
        <v>1.0459104938271604</v>
      </c>
      <c r="L240" s="96" t="s">
        <v>1180</v>
      </c>
      <c r="M240" s="139"/>
    </row>
    <row r="241" spans="1:13" ht="33" x14ac:dyDescent="0.25">
      <c r="A241" s="26" t="s">
        <v>406</v>
      </c>
      <c r="B241" s="27" t="s">
        <v>167</v>
      </c>
      <c r="C241" s="27"/>
      <c r="D241" s="23">
        <v>30880</v>
      </c>
      <c r="E241" s="24">
        <f>'[33]Đường 30tr'!$C$57</f>
        <v>32960000</v>
      </c>
      <c r="F241" s="12">
        <f t="shared" si="18"/>
        <v>32960</v>
      </c>
      <c r="G241" s="12"/>
      <c r="H241" s="12"/>
      <c r="I241" s="12"/>
      <c r="J241" s="12"/>
      <c r="K241" s="144">
        <f t="shared" si="19"/>
        <v>1.0673575129533679</v>
      </c>
      <c r="L241" s="96" t="s">
        <v>1180</v>
      </c>
      <c r="M241" s="139"/>
    </row>
    <row r="242" spans="1:13" ht="33" x14ac:dyDescent="0.25">
      <c r="A242" s="26" t="s">
        <v>407</v>
      </c>
      <c r="B242" s="27" t="s">
        <v>168</v>
      </c>
      <c r="C242" s="27"/>
      <c r="D242" s="23">
        <v>30880</v>
      </c>
      <c r="E242" s="24">
        <f>'[33]Đường 30tr'!C$57</f>
        <v>32960000</v>
      </c>
      <c r="F242" s="12">
        <f t="shared" si="18"/>
        <v>32960</v>
      </c>
      <c r="G242" s="12"/>
      <c r="H242" s="12"/>
      <c r="I242" s="12"/>
      <c r="J242" s="12"/>
      <c r="K242" s="144">
        <f t="shared" si="19"/>
        <v>1.0673575129533679</v>
      </c>
      <c r="L242" s="96" t="s">
        <v>1180</v>
      </c>
      <c r="M242" s="139"/>
    </row>
    <row r="243" spans="1:13" ht="33" x14ac:dyDescent="0.25">
      <c r="A243" s="26" t="s">
        <v>408</v>
      </c>
      <c r="B243" s="27" t="s">
        <v>169</v>
      </c>
      <c r="C243" s="27"/>
      <c r="D243" s="23">
        <v>25920</v>
      </c>
      <c r="E243" s="24">
        <f>'[33]Đường 25tr'!$C$57</f>
        <v>27110000</v>
      </c>
      <c r="F243" s="12">
        <f t="shared" si="18"/>
        <v>27110</v>
      </c>
      <c r="G243" s="12"/>
      <c r="H243" s="12"/>
      <c r="I243" s="12"/>
      <c r="J243" s="12"/>
      <c r="K243" s="144">
        <f t="shared" si="19"/>
        <v>1.0459104938271604</v>
      </c>
      <c r="L243" s="96" t="s">
        <v>1180</v>
      </c>
      <c r="M243" s="139"/>
    </row>
    <row r="244" spans="1:13" ht="33" x14ac:dyDescent="0.25">
      <c r="A244" s="26" t="s">
        <v>409</v>
      </c>
      <c r="B244" s="27" t="s">
        <v>170</v>
      </c>
      <c r="C244" s="27"/>
      <c r="D244" s="23">
        <v>25920</v>
      </c>
      <c r="E244" s="24">
        <f>'[33]Đường 25tr'!$C$57</f>
        <v>27110000</v>
      </c>
      <c r="F244" s="12">
        <f t="shared" si="18"/>
        <v>27110</v>
      </c>
      <c r="G244" s="12">
        <f t="shared" si="20"/>
        <v>13555</v>
      </c>
      <c r="H244" s="12">
        <f t="shared" si="21"/>
        <v>10844</v>
      </c>
      <c r="I244" s="12">
        <f t="shared" si="22"/>
        <v>8133</v>
      </c>
      <c r="J244" s="12">
        <f t="shared" si="23"/>
        <v>5422</v>
      </c>
      <c r="K244" s="144">
        <f t="shared" si="19"/>
        <v>1.0459104938271604</v>
      </c>
      <c r="L244" s="96" t="s">
        <v>1180</v>
      </c>
      <c r="M244" s="139"/>
    </row>
    <row r="245" spans="1:13" ht="33" x14ac:dyDescent="0.25">
      <c r="A245" s="8" t="s">
        <v>410</v>
      </c>
      <c r="B245" s="10" t="s">
        <v>171</v>
      </c>
      <c r="C245" s="27"/>
      <c r="D245" s="11">
        <v>20480</v>
      </c>
      <c r="E245" s="15">
        <f>'[33]Đường 20tr'!$C$57</f>
        <v>21900000</v>
      </c>
      <c r="F245" s="12">
        <f t="shared" si="18"/>
        <v>21900</v>
      </c>
      <c r="G245" s="12"/>
      <c r="H245" s="12"/>
      <c r="I245" s="12"/>
      <c r="J245" s="12"/>
      <c r="K245" s="144">
        <f t="shared" si="19"/>
        <v>1.0693359375</v>
      </c>
      <c r="L245" s="96" t="s">
        <v>1180</v>
      </c>
      <c r="M245" s="139"/>
    </row>
    <row r="246" spans="1:13" ht="33" x14ac:dyDescent="0.25">
      <c r="A246" s="8" t="s">
        <v>411</v>
      </c>
      <c r="B246" s="10" t="s">
        <v>172</v>
      </c>
      <c r="C246" s="27"/>
      <c r="D246" s="11">
        <v>20480</v>
      </c>
      <c r="E246" s="15">
        <f>'[33]Đường 20tr'!$C$57</f>
        <v>21900000</v>
      </c>
      <c r="F246" s="12">
        <f t="shared" si="18"/>
        <v>21900</v>
      </c>
      <c r="G246" s="12"/>
      <c r="H246" s="12"/>
      <c r="I246" s="12"/>
      <c r="J246" s="12"/>
      <c r="K246" s="144">
        <f t="shared" si="19"/>
        <v>1.0693359375</v>
      </c>
      <c r="L246" s="96" t="s">
        <v>1180</v>
      </c>
      <c r="M246" s="139"/>
    </row>
    <row r="247" spans="1:13" ht="33" x14ac:dyDescent="0.25">
      <c r="A247" s="26" t="s">
        <v>412</v>
      </c>
      <c r="B247" s="27" t="s">
        <v>173</v>
      </c>
      <c r="C247" s="27"/>
      <c r="D247" s="23">
        <v>25920</v>
      </c>
      <c r="E247" s="24">
        <f>'[33]Đường 25tr'!$C$57</f>
        <v>27110000</v>
      </c>
      <c r="F247" s="12">
        <f t="shared" si="18"/>
        <v>27110</v>
      </c>
      <c r="G247" s="12"/>
      <c r="H247" s="12"/>
      <c r="I247" s="12"/>
      <c r="J247" s="12"/>
      <c r="K247" s="144">
        <f t="shared" si="19"/>
        <v>1.0459104938271604</v>
      </c>
      <c r="L247" s="96" t="s">
        <v>1180</v>
      </c>
      <c r="M247" s="139"/>
    </row>
    <row r="248" spans="1:13" ht="33" x14ac:dyDescent="0.25">
      <c r="A248" s="4" t="s">
        <v>174</v>
      </c>
      <c r="B248" s="6" t="s">
        <v>175</v>
      </c>
      <c r="C248" s="27"/>
      <c r="D248" s="11"/>
      <c r="E248" s="14"/>
      <c r="F248" s="12"/>
      <c r="G248" s="12"/>
      <c r="H248" s="12"/>
      <c r="I248" s="12"/>
      <c r="J248" s="12"/>
      <c r="K248" s="144"/>
      <c r="L248" s="96" t="s">
        <v>1180</v>
      </c>
      <c r="M248" s="139"/>
    </row>
    <row r="249" spans="1:13" ht="33" x14ac:dyDescent="0.25">
      <c r="A249" s="26" t="s">
        <v>413</v>
      </c>
      <c r="B249" s="27" t="s">
        <v>176</v>
      </c>
      <c r="C249" s="27"/>
      <c r="D249" s="23">
        <v>25920</v>
      </c>
      <c r="E249" s="24">
        <f>'[33]Đường 25tr'!C$57</f>
        <v>27110000</v>
      </c>
      <c r="F249" s="12">
        <f t="shared" si="18"/>
        <v>27110</v>
      </c>
      <c r="G249" s="12">
        <f t="shared" si="20"/>
        <v>13555</v>
      </c>
      <c r="H249" s="12">
        <f t="shared" si="21"/>
        <v>10844</v>
      </c>
      <c r="I249" s="12">
        <f t="shared" si="22"/>
        <v>8133</v>
      </c>
      <c r="J249" s="12">
        <f t="shared" si="23"/>
        <v>5422</v>
      </c>
      <c r="K249" s="144">
        <f t="shared" si="19"/>
        <v>1.0459104938271604</v>
      </c>
      <c r="L249" s="96" t="s">
        <v>1180</v>
      </c>
      <c r="M249" s="139"/>
    </row>
    <row r="250" spans="1:13" ht="33" x14ac:dyDescent="0.25">
      <c r="A250" s="26" t="s">
        <v>414</v>
      </c>
      <c r="B250" s="27" t="s">
        <v>177</v>
      </c>
      <c r="C250" s="27"/>
      <c r="D250" s="23">
        <v>25920</v>
      </c>
      <c r="E250" s="24">
        <f>'[33]Đường 25tr'!C$57</f>
        <v>27110000</v>
      </c>
      <c r="F250" s="12">
        <f t="shared" si="18"/>
        <v>27110</v>
      </c>
      <c r="G250" s="12">
        <f t="shared" si="20"/>
        <v>13555</v>
      </c>
      <c r="H250" s="12">
        <f t="shared" si="21"/>
        <v>10844</v>
      </c>
      <c r="I250" s="12">
        <f t="shared" si="22"/>
        <v>8133</v>
      </c>
      <c r="J250" s="12">
        <f t="shared" si="23"/>
        <v>5422</v>
      </c>
      <c r="K250" s="144">
        <f t="shared" si="19"/>
        <v>1.0459104938271604</v>
      </c>
      <c r="L250" s="96" t="s">
        <v>1180</v>
      </c>
      <c r="M250" s="139"/>
    </row>
    <row r="251" spans="1:13" ht="33" x14ac:dyDescent="0.25">
      <c r="A251" s="26" t="s">
        <v>415</v>
      </c>
      <c r="B251" s="27" t="s">
        <v>178</v>
      </c>
      <c r="C251" s="27"/>
      <c r="D251" s="23">
        <v>22760</v>
      </c>
      <c r="E251" s="24">
        <f>'[33]Đường 22tr'!C$57</f>
        <v>24070000</v>
      </c>
      <c r="F251" s="12">
        <f t="shared" si="18"/>
        <v>24070</v>
      </c>
      <c r="G251" s="12"/>
      <c r="H251" s="12"/>
      <c r="I251" s="12"/>
      <c r="J251" s="12"/>
      <c r="K251" s="144">
        <f t="shared" si="19"/>
        <v>1.0575571177504393</v>
      </c>
      <c r="L251" s="96" t="s">
        <v>1180</v>
      </c>
      <c r="M251" s="139"/>
    </row>
    <row r="252" spans="1:13" ht="33" x14ac:dyDescent="0.25">
      <c r="A252" s="26" t="s">
        <v>416</v>
      </c>
      <c r="B252" s="27" t="s">
        <v>179</v>
      </c>
      <c r="C252" s="27"/>
      <c r="D252" s="23">
        <v>22760</v>
      </c>
      <c r="E252" s="24">
        <f>'[33]Đường 22tr'!C$57</f>
        <v>24070000</v>
      </c>
      <c r="F252" s="12">
        <f t="shared" si="18"/>
        <v>24070</v>
      </c>
      <c r="G252" s="12"/>
      <c r="H252" s="12"/>
      <c r="I252" s="12"/>
      <c r="J252" s="12"/>
      <c r="K252" s="144">
        <f t="shared" si="19"/>
        <v>1.0575571177504393</v>
      </c>
      <c r="L252" s="96" t="s">
        <v>1180</v>
      </c>
      <c r="M252" s="139"/>
    </row>
    <row r="253" spans="1:13" ht="33" x14ac:dyDescent="0.25">
      <c r="A253" s="26" t="s">
        <v>417</v>
      </c>
      <c r="B253" s="27" t="s">
        <v>180</v>
      </c>
      <c r="C253" s="27"/>
      <c r="D253" s="23">
        <v>22760</v>
      </c>
      <c r="E253" s="24">
        <f>'[33]Đường 22tr'!C$57</f>
        <v>24070000</v>
      </c>
      <c r="F253" s="12">
        <f t="shared" si="18"/>
        <v>24070</v>
      </c>
      <c r="G253" s="12"/>
      <c r="H253" s="12"/>
      <c r="I253" s="12"/>
      <c r="J253" s="12"/>
      <c r="K253" s="144">
        <f t="shared" si="19"/>
        <v>1.0575571177504393</v>
      </c>
      <c r="L253" s="96" t="s">
        <v>1180</v>
      </c>
      <c r="M253" s="139"/>
    </row>
    <row r="254" spans="1:13" ht="33" x14ac:dyDescent="0.25">
      <c r="A254" s="26" t="s">
        <v>418</v>
      </c>
      <c r="B254" s="27" t="s">
        <v>181</v>
      </c>
      <c r="C254" s="27"/>
      <c r="D254" s="23">
        <v>22760</v>
      </c>
      <c r="E254" s="24">
        <f>'[33]Đường 22tr'!C$57</f>
        <v>24070000</v>
      </c>
      <c r="F254" s="12">
        <f t="shared" si="18"/>
        <v>24070</v>
      </c>
      <c r="G254" s="12"/>
      <c r="H254" s="12"/>
      <c r="I254" s="12"/>
      <c r="J254" s="12"/>
      <c r="K254" s="144">
        <f t="shared" si="19"/>
        <v>1.0575571177504393</v>
      </c>
      <c r="L254" s="96" t="s">
        <v>1180</v>
      </c>
      <c r="M254" s="139"/>
    </row>
    <row r="255" spans="1:13" ht="33" x14ac:dyDescent="0.25">
      <c r="A255" s="26" t="s">
        <v>419</v>
      </c>
      <c r="B255" s="27" t="s">
        <v>182</v>
      </c>
      <c r="C255" s="27"/>
      <c r="D255" s="23">
        <v>22760</v>
      </c>
      <c r="E255" s="24">
        <f>'[33]Đường 22tr'!C$57</f>
        <v>24070000</v>
      </c>
      <c r="F255" s="12">
        <f t="shared" si="18"/>
        <v>24070</v>
      </c>
      <c r="G255" s="12"/>
      <c r="H255" s="12"/>
      <c r="I255" s="12"/>
      <c r="J255" s="12"/>
      <c r="K255" s="144">
        <f t="shared" si="19"/>
        <v>1.0575571177504393</v>
      </c>
      <c r="L255" s="96" t="s">
        <v>1180</v>
      </c>
      <c r="M255" s="139"/>
    </row>
    <row r="256" spans="1:13" ht="33" x14ac:dyDescent="0.25">
      <c r="A256" s="26" t="s">
        <v>420</v>
      </c>
      <c r="B256" s="27" t="s">
        <v>183</v>
      </c>
      <c r="C256" s="27"/>
      <c r="D256" s="23"/>
      <c r="E256" s="24"/>
      <c r="F256" s="12"/>
      <c r="G256" s="12"/>
      <c r="H256" s="12"/>
      <c r="I256" s="12"/>
      <c r="J256" s="12"/>
      <c r="K256" s="144"/>
      <c r="L256" s="96" t="s">
        <v>1180</v>
      </c>
      <c r="M256" s="139"/>
    </row>
    <row r="257" spans="1:13" x14ac:dyDescent="0.25">
      <c r="A257" s="26"/>
      <c r="B257" s="27" t="s">
        <v>184</v>
      </c>
      <c r="C257" s="27"/>
      <c r="D257" s="23">
        <v>22760</v>
      </c>
      <c r="E257" s="24">
        <f>'[33]Đường 22tr'!C$57</f>
        <v>24070000</v>
      </c>
      <c r="F257" s="12">
        <f t="shared" si="18"/>
        <v>24070</v>
      </c>
      <c r="G257" s="12"/>
      <c r="H257" s="12"/>
      <c r="I257" s="12"/>
      <c r="J257" s="12"/>
      <c r="K257" s="144">
        <f t="shared" si="19"/>
        <v>1.0575571177504393</v>
      </c>
      <c r="L257" s="96" t="s">
        <v>1180</v>
      </c>
      <c r="M257" s="139"/>
    </row>
    <row r="258" spans="1:13" x14ac:dyDescent="0.25">
      <c r="A258" s="8"/>
      <c r="B258" s="10" t="s">
        <v>185</v>
      </c>
      <c r="C258" s="27"/>
      <c r="D258" s="11">
        <v>20350</v>
      </c>
      <c r="E258" s="15">
        <f>'[33]Đường 20tr'!$C$57</f>
        <v>21900000</v>
      </c>
      <c r="F258" s="12">
        <f t="shared" si="18"/>
        <v>21900</v>
      </c>
      <c r="G258" s="12"/>
      <c r="H258" s="12"/>
      <c r="I258" s="12"/>
      <c r="J258" s="12"/>
      <c r="K258" s="144">
        <f t="shared" si="19"/>
        <v>1.0761670761670761</v>
      </c>
      <c r="L258" s="96" t="s">
        <v>1180</v>
      </c>
      <c r="M258" s="139"/>
    </row>
    <row r="259" spans="1:13" ht="33" x14ac:dyDescent="0.25">
      <c r="A259" s="26" t="s">
        <v>421</v>
      </c>
      <c r="B259" s="27" t="s">
        <v>186</v>
      </c>
      <c r="C259" s="27"/>
      <c r="D259" s="23"/>
      <c r="E259" s="128"/>
      <c r="F259" s="12"/>
      <c r="G259" s="12"/>
      <c r="H259" s="12"/>
      <c r="I259" s="12"/>
      <c r="J259" s="12"/>
      <c r="K259" s="144"/>
      <c r="L259" s="96" t="s">
        <v>1180</v>
      </c>
      <c r="M259" s="139"/>
    </row>
    <row r="260" spans="1:13" x14ac:dyDescent="0.25">
      <c r="A260" s="26"/>
      <c r="B260" s="27" t="s">
        <v>187</v>
      </c>
      <c r="C260" s="27"/>
      <c r="D260" s="23">
        <v>22760</v>
      </c>
      <c r="E260" s="24">
        <f>'[33]Đường 22tr'!C$57</f>
        <v>24070000</v>
      </c>
      <c r="F260" s="12">
        <f t="shared" si="18"/>
        <v>24070</v>
      </c>
      <c r="G260" s="12"/>
      <c r="H260" s="12"/>
      <c r="I260" s="12"/>
      <c r="J260" s="12"/>
      <c r="K260" s="144">
        <f t="shared" si="19"/>
        <v>1.0575571177504393</v>
      </c>
      <c r="L260" s="96" t="s">
        <v>1180</v>
      </c>
      <c r="M260" s="139"/>
    </row>
    <row r="261" spans="1:13" x14ac:dyDescent="0.25">
      <c r="A261" s="8"/>
      <c r="B261" s="10" t="s">
        <v>188</v>
      </c>
      <c r="C261" s="27"/>
      <c r="D261" s="11">
        <v>20350</v>
      </c>
      <c r="E261" s="15">
        <f>'[33]Đường 20tr'!$C$57</f>
        <v>21900000</v>
      </c>
      <c r="F261" s="12">
        <f t="shared" si="18"/>
        <v>21900</v>
      </c>
      <c r="G261" s="12"/>
      <c r="H261" s="12"/>
      <c r="I261" s="12"/>
      <c r="J261" s="12"/>
      <c r="K261" s="144">
        <f t="shared" si="19"/>
        <v>1.0761670761670761</v>
      </c>
      <c r="L261" s="96" t="s">
        <v>1180</v>
      </c>
      <c r="M261" s="139"/>
    </row>
    <row r="262" spans="1:13" ht="33" x14ac:dyDescent="0.25">
      <c r="A262" s="8" t="s">
        <v>422</v>
      </c>
      <c r="B262" s="27" t="s">
        <v>189</v>
      </c>
      <c r="C262" s="27"/>
      <c r="D262" s="23">
        <v>22760</v>
      </c>
      <c r="E262" s="24">
        <f>'[33]Đường 22tr'!C$57</f>
        <v>24070000</v>
      </c>
      <c r="F262" s="12">
        <f t="shared" si="18"/>
        <v>24070</v>
      </c>
      <c r="G262" s="12"/>
      <c r="H262" s="12"/>
      <c r="I262" s="12"/>
      <c r="J262" s="12"/>
      <c r="K262" s="144">
        <f t="shared" si="19"/>
        <v>1.0575571177504393</v>
      </c>
      <c r="L262" s="96" t="s">
        <v>1180</v>
      </c>
      <c r="M262" s="139"/>
    </row>
    <row r="263" spans="1:13" ht="33" x14ac:dyDescent="0.25">
      <c r="A263" s="8" t="s">
        <v>423</v>
      </c>
      <c r="B263" s="27" t="s">
        <v>190</v>
      </c>
      <c r="C263" s="27"/>
      <c r="D263" s="23">
        <v>22760</v>
      </c>
      <c r="E263" s="24">
        <f>'[33]Đường 22tr'!C$57</f>
        <v>24070000</v>
      </c>
      <c r="F263" s="12">
        <f t="shared" ref="F263:F326" si="26">E263/1000</f>
        <v>24070</v>
      </c>
      <c r="G263" s="12"/>
      <c r="H263" s="12"/>
      <c r="I263" s="12"/>
      <c r="J263" s="12"/>
      <c r="K263" s="144">
        <f t="shared" si="19"/>
        <v>1.0575571177504393</v>
      </c>
      <c r="L263" s="96" t="s">
        <v>1180</v>
      </c>
      <c r="M263" s="139"/>
    </row>
    <row r="264" spans="1:13" ht="33" x14ac:dyDescent="0.25">
      <c r="A264" s="8" t="s">
        <v>424</v>
      </c>
      <c r="B264" s="27" t="s">
        <v>191</v>
      </c>
      <c r="C264" s="27"/>
      <c r="D264" s="23">
        <v>22760</v>
      </c>
      <c r="E264" s="24">
        <f>'[33]Đường 22tr'!C$57</f>
        <v>24070000</v>
      </c>
      <c r="F264" s="12">
        <f t="shared" si="26"/>
        <v>24070</v>
      </c>
      <c r="G264" s="12"/>
      <c r="H264" s="12"/>
      <c r="I264" s="12"/>
      <c r="J264" s="12"/>
      <c r="K264" s="144">
        <f t="shared" si="19"/>
        <v>1.0575571177504393</v>
      </c>
      <c r="L264" s="96" t="s">
        <v>1180</v>
      </c>
      <c r="M264" s="139"/>
    </row>
    <row r="265" spans="1:13" ht="33" x14ac:dyDescent="0.25">
      <c r="A265" s="8" t="s">
        <v>425</v>
      </c>
      <c r="B265" s="27" t="s">
        <v>192</v>
      </c>
      <c r="C265" s="27"/>
      <c r="D265" s="23">
        <v>22760</v>
      </c>
      <c r="E265" s="24">
        <f>'[33]Đường 22tr'!C$57</f>
        <v>24070000</v>
      </c>
      <c r="F265" s="12">
        <f t="shared" si="26"/>
        <v>24070</v>
      </c>
      <c r="G265" s="12"/>
      <c r="H265" s="12"/>
      <c r="I265" s="12"/>
      <c r="J265" s="12"/>
      <c r="K265" s="144">
        <f t="shared" ref="K265:K328" si="27">F265/D265</f>
        <v>1.0575571177504393</v>
      </c>
      <c r="L265" s="96" t="s">
        <v>1180</v>
      </c>
      <c r="M265" s="139"/>
    </row>
    <row r="266" spans="1:13" ht="33" x14ac:dyDescent="0.25">
      <c r="A266" s="8" t="s">
        <v>426</v>
      </c>
      <c r="B266" s="27" t="s">
        <v>193</v>
      </c>
      <c r="C266" s="27"/>
      <c r="D266" s="23">
        <v>22760</v>
      </c>
      <c r="E266" s="24">
        <f>'[33]Đường 22tr'!C$57</f>
        <v>24070000</v>
      </c>
      <c r="F266" s="12">
        <f t="shared" si="26"/>
        <v>24070</v>
      </c>
      <c r="G266" s="12"/>
      <c r="H266" s="12"/>
      <c r="I266" s="12"/>
      <c r="J266" s="12"/>
      <c r="K266" s="144">
        <f t="shared" si="27"/>
        <v>1.0575571177504393</v>
      </c>
      <c r="L266" s="96" t="s">
        <v>1180</v>
      </c>
      <c r="M266" s="139"/>
    </row>
    <row r="267" spans="1:13" ht="33" x14ac:dyDescent="0.25">
      <c r="A267" s="8" t="s">
        <v>427</v>
      </c>
      <c r="B267" s="27" t="s">
        <v>194</v>
      </c>
      <c r="C267" s="27"/>
      <c r="D267" s="23">
        <v>22760</v>
      </c>
      <c r="E267" s="24">
        <f>'[33]Đường 22tr'!C$57</f>
        <v>24070000</v>
      </c>
      <c r="F267" s="12">
        <f t="shared" si="26"/>
        <v>24070</v>
      </c>
      <c r="G267" s="12"/>
      <c r="H267" s="12"/>
      <c r="I267" s="12"/>
      <c r="J267" s="12"/>
      <c r="K267" s="144">
        <f t="shared" si="27"/>
        <v>1.0575571177504393</v>
      </c>
      <c r="L267" s="96" t="s">
        <v>1180</v>
      </c>
      <c r="M267" s="139"/>
    </row>
    <row r="268" spans="1:13" ht="33" x14ac:dyDescent="0.25">
      <c r="A268" s="8" t="s">
        <v>428</v>
      </c>
      <c r="B268" s="27" t="s">
        <v>195</v>
      </c>
      <c r="C268" s="27"/>
      <c r="D268" s="23">
        <v>22760</v>
      </c>
      <c r="E268" s="24">
        <f>'[33]Đường 22tr'!C$57</f>
        <v>24070000</v>
      </c>
      <c r="F268" s="12">
        <f t="shared" si="26"/>
        <v>24070</v>
      </c>
      <c r="G268" s="12"/>
      <c r="H268" s="12"/>
      <c r="I268" s="12"/>
      <c r="J268" s="12"/>
      <c r="K268" s="144">
        <f t="shared" si="27"/>
        <v>1.0575571177504393</v>
      </c>
      <c r="L268" s="96" t="s">
        <v>1180</v>
      </c>
      <c r="M268" s="139"/>
    </row>
    <row r="269" spans="1:13" ht="33" x14ac:dyDescent="0.25">
      <c r="A269" s="8" t="s">
        <v>429</v>
      </c>
      <c r="B269" s="27" t="s">
        <v>196</v>
      </c>
      <c r="C269" s="27"/>
      <c r="D269" s="23">
        <v>22760</v>
      </c>
      <c r="E269" s="24">
        <f>'[33]Đường 22tr'!C$57</f>
        <v>24070000</v>
      </c>
      <c r="F269" s="12">
        <f t="shared" si="26"/>
        <v>24070</v>
      </c>
      <c r="G269" s="12"/>
      <c r="H269" s="12"/>
      <c r="I269" s="12"/>
      <c r="J269" s="12"/>
      <c r="K269" s="144">
        <f t="shared" si="27"/>
        <v>1.0575571177504393</v>
      </c>
      <c r="L269" s="96" t="s">
        <v>1180</v>
      </c>
      <c r="M269" s="139"/>
    </row>
    <row r="270" spans="1:13" ht="33" x14ac:dyDescent="0.25">
      <c r="A270" s="8" t="s">
        <v>430</v>
      </c>
      <c r="B270" s="10" t="s">
        <v>197</v>
      </c>
      <c r="C270" s="27"/>
      <c r="D270" s="11">
        <v>20350</v>
      </c>
      <c r="E270" s="15">
        <f>'[33]Đường 20tr'!$C$57</f>
        <v>21900000</v>
      </c>
      <c r="F270" s="12">
        <f t="shared" si="26"/>
        <v>21900</v>
      </c>
      <c r="G270" s="12"/>
      <c r="H270" s="12"/>
      <c r="I270" s="12"/>
      <c r="J270" s="12"/>
      <c r="K270" s="144">
        <f t="shared" si="27"/>
        <v>1.0761670761670761</v>
      </c>
      <c r="L270" s="96" t="s">
        <v>1180</v>
      </c>
      <c r="M270" s="139"/>
    </row>
    <row r="271" spans="1:13" ht="33" x14ac:dyDescent="0.25">
      <c r="A271" s="8" t="s">
        <v>431</v>
      </c>
      <c r="B271" s="10" t="s">
        <v>198</v>
      </c>
      <c r="C271" s="27"/>
      <c r="D271" s="11">
        <v>20350</v>
      </c>
      <c r="E271" s="15">
        <f>'[33]Đường 20tr'!$C$57</f>
        <v>21900000</v>
      </c>
      <c r="F271" s="12">
        <f t="shared" si="26"/>
        <v>21900</v>
      </c>
      <c r="G271" s="12"/>
      <c r="H271" s="12"/>
      <c r="I271" s="12"/>
      <c r="J271" s="12"/>
      <c r="K271" s="144">
        <f t="shared" si="27"/>
        <v>1.0761670761670761</v>
      </c>
      <c r="L271" s="96" t="s">
        <v>1180</v>
      </c>
      <c r="M271" s="139"/>
    </row>
    <row r="272" spans="1:13" ht="33" x14ac:dyDescent="0.25">
      <c r="A272" s="8" t="s">
        <v>432</v>
      </c>
      <c r="B272" s="10" t="s">
        <v>199</v>
      </c>
      <c r="C272" s="27"/>
      <c r="D272" s="11">
        <v>20350</v>
      </c>
      <c r="E272" s="15">
        <f>'[33]Đường 20tr'!$C$57</f>
        <v>21900000</v>
      </c>
      <c r="F272" s="12">
        <f t="shared" si="26"/>
        <v>21900</v>
      </c>
      <c r="G272" s="12"/>
      <c r="H272" s="12"/>
      <c r="I272" s="12"/>
      <c r="J272" s="12"/>
      <c r="K272" s="144">
        <f t="shared" si="27"/>
        <v>1.0761670761670761</v>
      </c>
      <c r="L272" s="96" t="s">
        <v>1180</v>
      </c>
      <c r="M272" s="139"/>
    </row>
    <row r="273" spans="1:13" ht="33" x14ac:dyDescent="0.25">
      <c r="A273" s="8" t="s">
        <v>433</v>
      </c>
      <c r="B273" s="10" t="s">
        <v>200</v>
      </c>
      <c r="C273" s="27"/>
      <c r="D273" s="11">
        <v>20350</v>
      </c>
      <c r="E273" s="15">
        <f>'[33]Đường 20tr'!$C$57</f>
        <v>21900000</v>
      </c>
      <c r="F273" s="12">
        <f t="shared" si="26"/>
        <v>21900</v>
      </c>
      <c r="G273" s="12"/>
      <c r="H273" s="12"/>
      <c r="I273" s="12"/>
      <c r="J273" s="12"/>
      <c r="K273" s="144">
        <f t="shared" si="27"/>
        <v>1.0761670761670761</v>
      </c>
      <c r="L273" s="96" t="s">
        <v>1180</v>
      </c>
      <c r="M273" s="139"/>
    </row>
    <row r="274" spans="1:13" ht="33" x14ac:dyDescent="0.25">
      <c r="A274" s="8" t="s">
        <v>434</v>
      </c>
      <c r="B274" s="10" t="s">
        <v>201</v>
      </c>
      <c r="C274" s="27"/>
      <c r="D274" s="11">
        <v>20350</v>
      </c>
      <c r="E274" s="15">
        <f>'[33]Đường 20tr'!$C$57</f>
        <v>21900000</v>
      </c>
      <c r="F274" s="12">
        <f t="shared" si="26"/>
        <v>21900</v>
      </c>
      <c r="G274" s="12"/>
      <c r="H274" s="12"/>
      <c r="I274" s="12"/>
      <c r="J274" s="12"/>
      <c r="K274" s="144">
        <f t="shared" si="27"/>
        <v>1.0761670761670761</v>
      </c>
      <c r="L274" s="96" t="s">
        <v>1180</v>
      </c>
      <c r="M274" s="139"/>
    </row>
    <row r="275" spans="1:13" ht="33" x14ac:dyDescent="0.25">
      <c r="A275" s="8" t="s">
        <v>435</v>
      </c>
      <c r="B275" s="10" t="s">
        <v>202</v>
      </c>
      <c r="C275" s="27"/>
      <c r="D275" s="11">
        <v>20350</v>
      </c>
      <c r="E275" s="15">
        <f>'[33]Đường 20tr'!$C$57</f>
        <v>21900000</v>
      </c>
      <c r="F275" s="12">
        <f t="shared" si="26"/>
        <v>21900</v>
      </c>
      <c r="G275" s="12"/>
      <c r="H275" s="12"/>
      <c r="I275" s="12"/>
      <c r="J275" s="12"/>
      <c r="K275" s="144">
        <f t="shared" si="27"/>
        <v>1.0761670761670761</v>
      </c>
      <c r="L275" s="96" t="s">
        <v>1180</v>
      </c>
      <c r="M275" s="139"/>
    </row>
    <row r="276" spans="1:13" ht="33" x14ac:dyDescent="0.25">
      <c r="A276" s="8" t="s">
        <v>436</v>
      </c>
      <c r="B276" s="10" t="s">
        <v>203</v>
      </c>
      <c r="C276" s="27"/>
      <c r="D276" s="11">
        <v>20350</v>
      </c>
      <c r="E276" s="15">
        <f>'[33]Đường 20tr'!$C$57</f>
        <v>21900000</v>
      </c>
      <c r="F276" s="12">
        <f t="shared" si="26"/>
        <v>21900</v>
      </c>
      <c r="G276" s="12"/>
      <c r="H276" s="12"/>
      <c r="I276" s="12"/>
      <c r="J276" s="12"/>
      <c r="K276" s="144">
        <f t="shared" si="27"/>
        <v>1.0761670761670761</v>
      </c>
      <c r="L276" s="96" t="s">
        <v>1180</v>
      </c>
      <c r="M276" s="139"/>
    </row>
    <row r="277" spans="1:13" ht="33" x14ac:dyDescent="0.25">
      <c r="A277" s="8" t="s">
        <v>437</v>
      </c>
      <c r="B277" s="10" t="s">
        <v>204</v>
      </c>
      <c r="C277" s="27"/>
      <c r="D277" s="11">
        <v>20350</v>
      </c>
      <c r="E277" s="15">
        <f>'[33]Đường 20tr'!$C$57</f>
        <v>21900000</v>
      </c>
      <c r="F277" s="12">
        <f t="shared" si="26"/>
        <v>21900</v>
      </c>
      <c r="G277" s="12"/>
      <c r="H277" s="12"/>
      <c r="I277" s="12"/>
      <c r="J277" s="12"/>
      <c r="K277" s="144">
        <f t="shared" si="27"/>
        <v>1.0761670761670761</v>
      </c>
      <c r="L277" s="96" t="s">
        <v>1180</v>
      </c>
      <c r="M277" s="139"/>
    </row>
    <row r="278" spans="1:13" ht="33" x14ac:dyDescent="0.25">
      <c r="A278" s="8" t="s">
        <v>438</v>
      </c>
      <c r="B278" s="10" t="s">
        <v>205</v>
      </c>
      <c r="C278" s="27"/>
      <c r="D278" s="11">
        <v>20350</v>
      </c>
      <c r="E278" s="15">
        <f>'[33]Đường 20tr'!$C$57</f>
        <v>21900000</v>
      </c>
      <c r="F278" s="12">
        <f t="shared" si="26"/>
        <v>21900</v>
      </c>
      <c r="G278" s="12"/>
      <c r="H278" s="12"/>
      <c r="I278" s="12"/>
      <c r="J278" s="12"/>
      <c r="K278" s="144">
        <f t="shared" si="27"/>
        <v>1.0761670761670761</v>
      </c>
      <c r="L278" s="96" t="s">
        <v>1180</v>
      </c>
      <c r="M278" s="139"/>
    </row>
    <row r="279" spans="1:13" ht="33" x14ac:dyDescent="0.25">
      <c r="A279" s="8" t="s">
        <v>439</v>
      </c>
      <c r="B279" s="10" t="s">
        <v>206</v>
      </c>
      <c r="C279" s="27"/>
      <c r="D279" s="11">
        <v>20350</v>
      </c>
      <c r="E279" s="15">
        <f>'[33]Đường 20tr'!$C$57</f>
        <v>21900000</v>
      </c>
      <c r="F279" s="12">
        <f t="shared" si="26"/>
        <v>21900</v>
      </c>
      <c r="G279" s="12"/>
      <c r="H279" s="12"/>
      <c r="I279" s="12"/>
      <c r="J279" s="12"/>
      <c r="K279" s="144">
        <f t="shared" si="27"/>
        <v>1.0761670761670761</v>
      </c>
      <c r="L279" s="96" t="s">
        <v>1180</v>
      </c>
      <c r="M279" s="139"/>
    </row>
    <row r="280" spans="1:13" ht="33" x14ac:dyDescent="0.25">
      <c r="A280" s="8" t="s">
        <v>440</v>
      </c>
      <c r="B280" s="10" t="s">
        <v>207</v>
      </c>
      <c r="C280" s="27"/>
      <c r="D280" s="11">
        <v>20350</v>
      </c>
      <c r="E280" s="15">
        <f>'[33]Đường 20tr'!$C$57</f>
        <v>21900000</v>
      </c>
      <c r="F280" s="12">
        <f t="shared" si="26"/>
        <v>21900</v>
      </c>
      <c r="G280" s="12"/>
      <c r="H280" s="12"/>
      <c r="I280" s="12"/>
      <c r="J280" s="12"/>
      <c r="K280" s="144">
        <f t="shared" si="27"/>
        <v>1.0761670761670761</v>
      </c>
      <c r="L280" s="96" t="s">
        <v>1180</v>
      </c>
      <c r="M280" s="139"/>
    </row>
    <row r="281" spans="1:13" ht="33" x14ac:dyDescent="0.25">
      <c r="A281" s="8" t="s">
        <v>441</v>
      </c>
      <c r="B281" s="10" t="s">
        <v>208</v>
      </c>
      <c r="C281" s="27"/>
      <c r="D281" s="11">
        <v>20350</v>
      </c>
      <c r="E281" s="15">
        <f>'[33]Đường 20tr'!$C$57</f>
        <v>21900000</v>
      </c>
      <c r="F281" s="12">
        <f t="shared" si="26"/>
        <v>21900</v>
      </c>
      <c r="G281" s="12"/>
      <c r="H281" s="12"/>
      <c r="I281" s="12"/>
      <c r="J281" s="12"/>
      <c r="K281" s="144">
        <f t="shared" si="27"/>
        <v>1.0761670761670761</v>
      </c>
      <c r="L281" s="96" t="s">
        <v>1180</v>
      </c>
      <c r="M281" s="139"/>
    </row>
    <row r="282" spans="1:13" hidden="1" x14ac:dyDescent="0.25">
      <c r="A282" s="4">
        <v>18</v>
      </c>
      <c r="B282" s="6" t="s">
        <v>40</v>
      </c>
      <c r="C282" s="27"/>
      <c r="D282" s="11"/>
      <c r="E282" s="14"/>
      <c r="F282" s="12"/>
      <c r="G282" s="12"/>
      <c r="H282" s="12"/>
      <c r="I282" s="12"/>
      <c r="J282" s="12"/>
      <c r="K282" s="144"/>
      <c r="L282" s="96" t="s">
        <v>1168</v>
      </c>
      <c r="M282" s="139" t="s">
        <v>1176</v>
      </c>
    </row>
    <row r="283" spans="1:13" ht="66" hidden="1" x14ac:dyDescent="0.25">
      <c r="A283" s="8" t="s">
        <v>442</v>
      </c>
      <c r="B283" s="10" t="s">
        <v>209</v>
      </c>
      <c r="C283" s="81" t="s">
        <v>1140</v>
      </c>
      <c r="D283" s="11">
        <v>14280</v>
      </c>
      <c r="E283" s="15">
        <f>'[34]Cao Thắng 1'!$C$57</f>
        <v>14970000</v>
      </c>
      <c r="F283" s="12">
        <f t="shared" si="26"/>
        <v>14970</v>
      </c>
      <c r="G283" s="12">
        <f t="shared" ref="G283:G327" si="28">F283*0.5</f>
        <v>7485</v>
      </c>
      <c r="H283" s="12">
        <f t="shared" ref="H283:H327" si="29">F283*0.4</f>
        <v>5988</v>
      </c>
      <c r="I283" s="12">
        <f t="shared" ref="I283:I327" si="30">F283*0.3</f>
        <v>4491</v>
      </c>
      <c r="J283" s="12">
        <f t="shared" ref="J283:J327" si="31">F283*0.2</f>
        <v>2994</v>
      </c>
      <c r="K283" s="144">
        <f t="shared" si="27"/>
        <v>1.0483193277310925</v>
      </c>
      <c r="L283" s="96" t="s">
        <v>1168</v>
      </c>
      <c r="M283" s="139" t="s">
        <v>1176</v>
      </c>
    </row>
    <row r="284" spans="1:13" ht="33" hidden="1" x14ac:dyDescent="0.25">
      <c r="A284" s="8" t="s">
        <v>443</v>
      </c>
      <c r="B284" s="10" t="s">
        <v>210</v>
      </c>
      <c r="C284" s="27"/>
      <c r="D284" s="11">
        <v>11290</v>
      </c>
      <c r="E284" s="15">
        <f>'[34]Cao Thắng - 2'!$C$57</f>
        <v>11920000</v>
      </c>
      <c r="F284" s="12">
        <f t="shared" si="26"/>
        <v>11920</v>
      </c>
      <c r="G284" s="12">
        <f t="shared" si="28"/>
        <v>5960</v>
      </c>
      <c r="H284" s="12">
        <f t="shared" si="29"/>
        <v>4768</v>
      </c>
      <c r="I284" s="12">
        <f t="shared" si="30"/>
        <v>3576</v>
      </c>
      <c r="J284" s="12">
        <f t="shared" si="31"/>
        <v>2384</v>
      </c>
      <c r="K284" s="144">
        <f t="shared" si="27"/>
        <v>1.0558015943312666</v>
      </c>
      <c r="L284" s="96" t="s">
        <v>1168</v>
      </c>
      <c r="M284" s="139" t="s">
        <v>1176</v>
      </c>
    </row>
    <row r="285" spans="1:13" hidden="1" x14ac:dyDescent="0.25">
      <c r="A285" s="4" t="s">
        <v>211</v>
      </c>
      <c r="B285" s="6" t="s">
        <v>212</v>
      </c>
      <c r="C285" s="27"/>
      <c r="D285" s="11"/>
      <c r="E285" s="14"/>
      <c r="F285" s="12"/>
      <c r="G285" s="12"/>
      <c r="H285" s="12"/>
      <c r="I285" s="12"/>
      <c r="J285" s="12"/>
      <c r="K285" s="144"/>
      <c r="L285" s="96" t="s">
        <v>1168</v>
      </c>
      <c r="M285" s="139"/>
    </row>
    <row r="286" spans="1:13" ht="49.5" hidden="1" x14ac:dyDescent="0.25">
      <c r="A286" s="8" t="s">
        <v>391</v>
      </c>
      <c r="B286" s="10" t="s">
        <v>213</v>
      </c>
      <c r="C286" s="27"/>
      <c r="D286" s="11">
        <v>11290</v>
      </c>
      <c r="E286" s="15">
        <f>'[35]Trần Hưng Đạo -  1'!$C$57</f>
        <v>11920000</v>
      </c>
      <c r="F286" s="12">
        <f t="shared" si="26"/>
        <v>11920</v>
      </c>
      <c r="G286" s="12">
        <f t="shared" si="28"/>
        <v>5960</v>
      </c>
      <c r="H286" s="12">
        <f t="shared" si="29"/>
        <v>4768</v>
      </c>
      <c r="I286" s="12">
        <f t="shared" si="30"/>
        <v>3576</v>
      </c>
      <c r="J286" s="12">
        <f t="shared" si="31"/>
        <v>2384</v>
      </c>
      <c r="K286" s="144">
        <f t="shared" si="27"/>
        <v>1.0558015943312666</v>
      </c>
      <c r="L286" s="96" t="s">
        <v>1168</v>
      </c>
      <c r="M286" s="139"/>
    </row>
    <row r="287" spans="1:13" ht="33" hidden="1" x14ac:dyDescent="0.25">
      <c r="A287" s="8" t="s">
        <v>444</v>
      </c>
      <c r="B287" s="10" t="s">
        <v>214</v>
      </c>
      <c r="C287" s="27"/>
      <c r="D287" s="11">
        <v>9840</v>
      </c>
      <c r="E287" s="15">
        <f>'[35]Trần Hưng Đạo -  2'!$C$57</f>
        <v>10340000</v>
      </c>
      <c r="F287" s="12">
        <f t="shared" si="26"/>
        <v>10340</v>
      </c>
      <c r="G287" s="12">
        <f t="shared" si="28"/>
        <v>5170</v>
      </c>
      <c r="H287" s="12">
        <f t="shared" si="29"/>
        <v>4136</v>
      </c>
      <c r="I287" s="12">
        <f t="shared" si="30"/>
        <v>3102</v>
      </c>
      <c r="J287" s="12">
        <f t="shared" si="31"/>
        <v>2068</v>
      </c>
      <c r="K287" s="144">
        <f t="shared" si="27"/>
        <v>1.0508130081300813</v>
      </c>
      <c r="L287" s="96" t="s">
        <v>1168</v>
      </c>
      <c r="M287" s="139"/>
    </row>
    <row r="288" spans="1:13" hidden="1" x14ac:dyDescent="0.25">
      <c r="A288" s="4">
        <v>20</v>
      </c>
      <c r="B288" s="6" t="s">
        <v>215</v>
      </c>
      <c r="C288" s="27"/>
      <c r="D288" s="11"/>
      <c r="E288" s="14"/>
      <c r="F288" s="12"/>
      <c r="G288" s="12"/>
      <c r="H288" s="12"/>
      <c r="I288" s="12"/>
      <c r="J288" s="12"/>
      <c r="K288" s="144"/>
      <c r="L288" s="96" t="s">
        <v>1168</v>
      </c>
      <c r="M288" s="139"/>
    </row>
    <row r="289" spans="1:13" ht="33" hidden="1" x14ac:dyDescent="0.25">
      <c r="A289" s="8" t="s">
        <v>445</v>
      </c>
      <c r="B289" s="10" t="s">
        <v>216</v>
      </c>
      <c r="C289" s="27"/>
      <c r="D289" s="11">
        <v>15040</v>
      </c>
      <c r="E289" s="15">
        <f>'[36]Hùng Vương - 1'!$C$57</f>
        <v>15750000</v>
      </c>
      <c r="F289" s="12">
        <f t="shared" si="26"/>
        <v>15750</v>
      </c>
      <c r="G289" s="12">
        <f t="shared" si="28"/>
        <v>7875</v>
      </c>
      <c r="H289" s="12">
        <f t="shared" si="29"/>
        <v>6300</v>
      </c>
      <c r="I289" s="12">
        <f t="shared" si="30"/>
        <v>4725</v>
      </c>
      <c r="J289" s="12">
        <f t="shared" si="31"/>
        <v>3150</v>
      </c>
      <c r="K289" s="144">
        <f t="shared" si="27"/>
        <v>1.0472074468085106</v>
      </c>
      <c r="L289" s="96" t="s">
        <v>1168</v>
      </c>
      <c r="M289" s="139" t="s">
        <v>1198</v>
      </c>
    </row>
    <row r="290" spans="1:13" ht="33" hidden="1" x14ac:dyDescent="0.25">
      <c r="A290" s="8" t="s">
        <v>446</v>
      </c>
      <c r="B290" s="10" t="s">
        <v>214</v>
      </c>
      <c r="C290" s="27"/>
      <c r="D290" s="11">
        <v>12730</v>
      </c>
      <c r="E290" s="15">
        <f>'[36]Hùng Vương - 2'!$C$57</f>
        <v>13510000</v>
      </c>
      <c r="F290" s="12">
        <f t="shared" si="26"/>
        <v>13510</v>
      </c>
      <c r="G290" s="12">
        <f t="shared" si="28"/>
        <v>6755</v>
      </c>
      <c r="H290" s="12">
        <f t="shared" si="29"/>
        <v>5404</v>
      </c>
      <c r="I290" s="12">
        <f t="shared" si="30"/>
        <v>4053</v>
      </c>
      <c r="J290" s="12">
        <f t="shared" si="31"/>
        <v>2702</v>
      </c>
      <c r="K290" s="144">
        <f t="shared" si="27"/>
        <v>1.0612725844461901</v>
      </c>
      <c r="L290" s="96" t="s">
        <v>1168</v>
      </c>
      <c r="M290" s="139" t="s">
        <v>1198</v>
      </c>
    </row>
    <row r="291" spans="1:13" hidden="1" x14ac:dyDescent="0.25">
      <c r="A291" s="4">
        <v>21</v>
      </c>
      <c r="B291" s="6" t="s">
        <v>217</v>
      </c>
      <c r="C291" s="27"/>
      <c r="D291" s="11">
        <v>9450</v>
      </c>
      <c r="E291" s="15">
        <f>'[37]Nguyễn THái Học'!$C$57</f>
        <v>9900000</v>
      </c>
      <c r="F291" s="12">
        <f t="shared" si="26"/>
        <v>9900</v>
      </c>
      <c r="G291" s="12">
        <f t="shared" si="28"/>
        <v>4950</v>
      </c>
      <c r="H291" s="12">
        <f t="shared" si="29"/>
        <v>3960</v>
      </c>
      <c r="I291" s="12">
        <f t="shared" si="30"/>
        <v>2970</v>
      </c>
      <c r="J291" s="12">
        <f t="shared" si="31"/>
        <v>1980</v>
      </c>
      <c r="K291" s="144">
        <f t="shared" si="27"/>
        <v>1.0476190476190477</v>
      </c>
      <c r="L291" s="96" t="s">
        <v>1168</v>
      </c>
      <c r="M291" s="139"/>
    </row>
    <row r="292" spans="1:13" hidden="1" x14ac:dyDescent="0.25">
      <c r="A292" s="4">
        <v>22</v>
      </c>
      <c r="B292" s="6" t="s">
        <v>218</v>
      </c>
      <c r="C292" s="27"/>
      <c r="D292" s="11">
        <v>9450</v>
      </c>
      <c r="E292" s="15">
        <f>'[38]Phạm Hông Thái'!$C$57</f>
        <v>9900000</v>
      </c>
      <c r="F292" s="12">
        <f t="shared" si="26"/>
        <v>9900</v>
      </c>
      <c r="G292" s="12">
        <f t="shared" si="28"/>
        <v>4950</v>
      </c>
      <c r="H292" s="12">
        <f t="shared" si="29"/>
        <v>3960</v>
      </c>
      <c r="I292" s="12">
        <f t="shared" si="30"/>
        <v>2970</v>
      </c>
      <c r="J292" s="12">
        <f t="shared" si="31"/>
        <v>1980</v>
      </c>
      <c r="K292" s="144">
        <f t="shared" si="27"/>
        <v>1.0476190476190477</v>
      </c>
      <c r="L292" s="96" t="s">
        <v>1168</v>
      </c>
      <c r="M292" s="139"/>
    </row>
    <row r="293" spans="1:13" hidden="1" x14ac:dyDescent="0.25">
      <c r="A293" s="4">
        <v>23</v>
      </c>
      <c r="B293" s="6" t="s">
        <v>219</v>
      </c>
      <c r="C293" s="27"/>
      <c r="D293" s="11">
        <v>15040</v>
      </c>
      <c r="E293" s="15">
        <f>[39]Yersin!$C$57</f>
        <v>15820000</v>
      </c>
      <c r="F293" s="12">
        <f t="shared" si="26"/>
        <v>15820</v>
      </c>
      <c r="G293" s="12">
        <f t="shared" si="28"/>
        <v>7910</v>
      </c>
      <c r="H293" s="12">
        <f t="shared" si="29"/>
        <v>6328</v>
      </c>
      <c r="I293" s="12">
        <f t="shared" si="30"/>
        <v>4746</v>
      </c>
      <c r="J293" s="12">
        <f t="shared" si="31"/>
        <v>3164</v>
      </c>
      <c r="K293" s="144">
        <f t="shared" si="27"/>
        <v>1.0518617021276595</v>
      </c>
      <c r="L293" s="96" t="s">
        <v>1168</v>
      </c>
      <c r="M293" s="139"/>
    </row>
    <row r="294" spans="1:13" hidden="1" x14ac:dyDescent="0.25">
      <c r="A294" s="4">
        <v>24</v>
      </c>
      <c r="B294" s="6" t="s">
        <v>220</v>
      </c>
      <c r="C294" s="27"/>
      <c r="D294" s="11">
        <v>15040</v>
      </c>
      <c r="E294" s="15">
        <f>'[40]Võ Thị Sáu'!$C$57</f>
        <v>15820000</v>
      </c>
      <c r="F294" s="12">
        <f t="shared" si="26"/>
        <v>15820</v>
      </c>
      <c r="G294" s="12">
        <f t="shared" si="28"/>
        <v>7910</v>
      </c>
      <c r="H294" s="12">
        <f t="shared" si="29"/>
        <v>6328</v>
      </c>
      <c r="I294" s="12">
        <f t="shared" si="30"/>
        <v>4746</v>
      </c>
      <c r="J294" s="12">
        <f t="shared" si="31"/>
        <v>3164</v>
      </c>
      <c r="K294" s="144">
        <f t="shared" si="27"/>
        <v>1.0518617021276595</v>
      </c>
      <c r="L294" s="96" t="s">
        <v>1168</v>
      </c>
      <c r="M294" s="139"/>
    </row>
    <row r="295" spans="1:13" ht="33" x14ac:dyDescent="0.25">
      <c r="A295" s="4">
        <v>25</v>
      </c>
      <c r="B295" s="6" t="s">
        <v>22</v>
      </c>
      <c r="C295" s="27"/>
      <c r="D295" s="11"/>
      <c r="E295" s="14"/>
      <c r="F295" s="12"/>
      <c r="G295" s="12"/>
      <c r="H295" s="12"/>
      <c r="I295" s="12"/>
      <c r="J295" s="12"/>
      <c r="K295" s="144"/>
      <c r="L295" s="96" t="s">
        <v>1177</v>
      </c>
      <c r="M295" s="139"/>
    </row>
    <row r="296" spans="1:13" ht="33" hidden="1" x14ac:dyDescent="0.25">
      <c r="A296" s="8" t="s">
        <v>447</v>
      </c>
      <c r="B296" s="10" t="s">
        <v>221</v>
      </c>
      <c r="C296" s="27"/>
      <c r="D296" s="11">
        <v>23300</v>
      </c>
      <c r="E296" s="15">
        <f>'[41]Hải Thượng Lãng Ông - 1'!$C$57</f>
        <v>24770000</v>
      </c>
      <c r="F296" s="12">
        <f t="shared" si="26"/>
        <v>24770</v>
      </c>
      <c r="G296" s="12">
        <f t="shared" si="28"/>
        <v>12385</v>
      </c>
      <c r="H296" s="12">
        <f t="shared" si="29"/>
        <v>9908</v>
      </c>
      <c r="I296" s="12">
        <f t="shared" si="30"/>
        <v>7431</v>
      </c>
      <c r="J296" s="12">
        <f t="shared" si="31"/>
        <v>4954</v>
      </c>
      <c r="K296" s="144">
        <f t="shared" si="27"/>
        <v>1.0630901287553649</v>
      </c>
      <c r="L296" s="96" t="s">
        <v>1168</v>
      </c>
      <c r="M296" s="139" t="s">
        <v>1183</v>
      </c>
    </row>
    <row r="297" spans="1:13" ht="49.5" hidden="1" x14ac:dyDescent="0.25">
      <c r="A297" s="8" t="s">
        <v>392</v>
      </c>
      <c r="B297" s="10" t="s">
        <v>222</v>
      </c>
      <c r="C297" s="81" t="s">
        <v>1141</v>
      </c>
      <c r="D297" s="11">
        <v>15200</v>
      </c>
      <c r="E297" s="15">
        <f>'[41]Hải Thượng Lãng Ông - 2'!$C$57</f>
        <v>15960000</v>
      </c>
      <c r="F297" s="12">
        <f t="shared" si="26"/>
        <v>15960</v>
      </c>
      <c r="G297" s="12">
        <f t="shared" si="28"/>
        <v>7980</v>
      </c>
      <c r="H297" s="12">
        <f t="shared" si="29"/>
        <v>6384</v>
      </c>
      <c r="I297" s="12">
        <f t="shared" si="30"/>
        <v>4788</v>
      </c>
      <c r="J297" s="12">
        <f t="shared" si="31"/>
        <v>3192</v>
      </c>
      <c r="K297" s="144">
        <f t="shared" si="27"/>
        <v>1.05</v>
      </c>
      <c r="L297" s="96" t="s">
        <v>1168</v>
      </c>
      <c r="M297" s="139" t="s">
        <v>1183</v>
      </c>
    </row>
    <row r="298" spans="1:13" ht="33" x14ac:dyDescent="0.25">
      <c r="A298" s="8" t="s">
        <v>448</v>
      </c>
      <c r="B298" s="10" t="s">
        <v>223</v>
      </c>
      <c r="C298" s="27"/>
      <c r="D298" s="11">
        <v>14090</v>
      </c>
      <c r="E298" s="15">
        <f>'[41]Hải Thượng Lãng Ông - 3'!$C$57</f>
        <v>14940000</v>
      </c>
      <c r="F298" s="12">
        <f t="shared" si="26"/>
        <v>14940</v>
      </c>
      <c r="G298" s="12">
        <f t="shared" si="28"/>
        <v>7470</v>
      </c>
      <c r="H298" s="12">
        <f t="shared" si="29"/>
        <v>5976</v>
      </c>
      <c r="I298" s="12">
        <f t="shared" si="30"/>
        <v>4482</v>
      </c>
      <c r="J298" s="12">
        <f t="shared" si="31"/>
        <v>2988</v>
      </c>
      <c r="K298" s="144">
        <f t="shared" si="27"/>
        <v>1.0603264726756565</v>
      </c>
      <c r="L298" s="2" t="s">
        <v>1180</v>
      </c>
      <c r="M298" s="139" t="s">
        <v>1196</v>
      </c>
    </row>
    <row r="299" spans="1:13" ht="33" x14ac:dyDescent="0.25">
      <c r="A299" s="8" t="s">
        <v>449</v>
      </c>
      <c r="B299" s="10" t="s">
        <v>224</v>
      </c>
      <c r="C299" s="27"/>
      <c r="D299" s="11">
        <v>19630</v>
      </c>
      <c r="E299" s="15">
        <f>'[41]Hải Thượng Lãng Ông - 4'!$C$57</f>
        <v>20560000</v>
      </c>
      <c r="F299" s="12">
        <f t="shared" si="26"/>
        <v>20560</v>
      </c>
      <c r="G299" s="12">
        <f t="shared" si="28"/>
        <v>10280</v>
      </c>
      <c r="H299" s="12">
        <f t="shared" si="29"/>
        <v>8224</v>
      </c>
      <c r="I299" s="12">
        <f t="shared" si="30"/>
        <v>6168</v>
      </c>
      <c r="J299" s="12">
        <f t="shared" si="31"/>
        <v>4112</v>
      </c>
      <c r="K299" s="144">
        <f t="shared" si="27"/>
        <v>1.0473764645950077</v>
      </c>
      <c r="L299" s="2" t="s">
        <v>1180</v>
      </c>
      <c r="M299" s="139" t="s">
        <v>1180</v>
      </c>
    </row>
    <row r="300" spans="1:13" ht="66" x14ac:dyDescent="0.25">
      <c r="A300" s="4">
        <v>26</v>
      </c>
      <c r="B300" s="6" t="s">
        <v>225</v>
      </c>
      <c r="C300" s="27"/>
      <c r="D300" s="11">
        <v>19630</v>
      </c>
      <c r="E300" s="15">
        <f>'[42]Bạch Đằng'!$C$57</f>
        <v>20560000</v>
      </c>
      <c r="F300" s="12">
        <f t="shared" si="26"/>
        <v>20560</v>
      </c>
      <c r="G300" s="12">
        <f t="shared" si="28"/>
        <v>10280</v>
      </c>
      <c r="H300" s="12">
        <f t="shared" si="29"/>
        <v>8224</v>
      </c>
      <c r="I300" s="12">
        <f t="shared" si="30"/>
        <v>6168</v>
      </c>
      <c r="J300" s="12">
        <f t="shared" si="31"/>
        <v>4112</v>
      </c>
      <c r="K300" s="144">
        <f t="shared" si="27"/>
        <v>1.0473764645950077</v>
      </c>
      <c r="L300" s="2" t="s">
        <v>1180</v>
      </c>
      <c r="M300" s="139"/>
    </row>
    <row r="301" spans="1:13" hidden="1" x14ac:dyDescent="0.25">
      <c r="A301" s="4">
        <v>27</v>
      </c>
      <c r="B301" s="6" t="s">
        <v>226</v>
      </c>
      <c r="C301" s="27"/>
      <c r="D301" s="11">
        <v>15040</v>
      </c>
      <c r="E301" s="15">
        <f>'[43]Lý THường Kiệt'!$C$57</f>
        <v>15820000</v>
      </c>
      <c r="F301" s="12">
        <f t="shared" si="26"/>
        <v>15820</v>
      </c>
      <c r="G301" s="12">
        <f t="shared" si="28"/>
        <v>7910</v>
      </c>
      <c r="H301" s="12">
        <f t="shared" si="29"/>
        <v>6328</v>
      </c>
      <c r="I301" s="12">
        <f t="shared" si="30"/>
        <v>4746</v>
      </c>
      <c r="J301" s="12">
        <f t="shared" si="31"/>
        <v>3164</v>
      </c>
      <c r="K301" s="144">
        <f t="shared" si="27"/>
        <v>1.0518617021276595</v>
      </c>
      <c r="L301" s="96" t="s">
        <v>1168</v>
      </c>
      <c r="M301" s="139"/>
    </row>
    <row r="302" spans="1:13" ht="33" hidden="1" x14ac:dyDescent="0.25">
      <c r="A302" s="4">
        <v>28</v>
      </c>
      <c r="B302" s="6" t="s">
        <v>14</v>
      </c>
      <c r="C302" s="27"/>
      <c r="D302" s="11">
        <v>9840</v>
      </c>
      <c r="E302" s="15">
        <f>'[44]Nguyễn Đình Chiểu'!$C$57</f>
        <v>10340000</v>
      </c>
      <c r="F302" s="12">
        <f t="shared" si="26"/>
        <v>10340</v>
      </c>
      <c r="G302" s="12">
        <f t="shared" si="28"/>
        <v>5170</v>
      </c>
      <c r="H302" s="12">
        <f t="shared" si="29"/>
        <v>4136</v>
      </c>
      <c r="I302" s="12">
        <f t="shared" si="30"/>
        <v>3102</v>
      </c>
      <c r="J302" s="12">
        <f t="shared" si="31"/>
        <v>2068</v>
      </c>
      <c r="K302" s="144">
        <f t="shared" si="27"/>
        <v>1.0508130081300813</v>
      </c>
      <c r="L302" s="96" t="s">
        <v>1168</v>
      </c>
      <c r="M302" s="139"/>
    </row>
    <row r="303" spans="1:13" ht="49.5" hidden="1" x14ac:dyDescent="0.25">
      <c r="A303" s="4">
        <v>29</v>
      </c>
      <c r="B303" s="6" t="s">
        <v>227</v>
      </c>
      <c r="C303" s="27"/>
      <c r="D303" s="11"/>
      <c r="E303" s="14"/>
      <c r="F303" s="12"/>
      <c r="G303" s="12"/>
      <c r="H303" s="12"/>
      <c r="I303" s="12"/>
      <c r="J303" s="12"/>
      <c r="K303" s="144"/>
      <c r="L303" s="96" t="s">
        <v>1168</v>
      </c>
      <c r="M303" s="139"/>
    </row>
    <row r="304" spans="1:13" ht="33" hidden="1" x14ac:dyDescent="0.25">
      <c r="A304" s="8" t="s">
        <v>450</v>
      </c>
      <c r="B304" s="10" t="s">
        <v>228</v>
      </c>
      <c r="C304" s="27"/>
      <c r="D304" s="11">
        <v>12730</v>
      </c>
      <c r="E304" s="15">
        <f>'[45]Nguyễn Trãi - 1'!$C$56</f>
        <v>13510000</v>
      </c>
      <c r="F304" s="12">
        <f t="shared" si="26"/>
        <v>13510</v>
      </c>
      <c r="G304" s="12">
        <f t="shared" si="28"/>
        <v>6755</v>
      </c>
      <c r="H304" s="12">
        <f t="shared" si="29"/>
        <v>5404</v>
      </c>
      <c r="I304" s="12">
        <f t="shared" si="30"/>
        <v>4053</v>
      </c>
      <c r="J304" s="12">
        <f t="shared" si="31"/>
        <v>2702</v>
      </c>
      <c r="K304" s="144">
        <f t="shared" si="27"/>
        <v>1.0612725844461901</v>
      </c>
      <c r="L304" s="96" t="s">
        <v>1168</v>
      </c>
      <c r="M304" s="139"/>
    </row>
    <row r="305" spans="1:13" ht="33" hidden="1" x14ac:dyDescent="0.25">
      <c r="A305" s="8" t="s">
        <v>451</v>
      </c>
      <c r="B305" s="10" t="s">
        <v>229</v>
      </c>
      <c r="C305" s="27"/>
      <c r="D305" s="11">
        <v>13440</v>
      </c>
      <c r="E305" s="15">
        <f>'[45]Nguyễn Trãi - 2'!$C$56</f>
        <v>14250000</v>
      </c>
      <c r="F305" s="12">
        <f t="shared" si="26"/>
        <v>14250</v>
      </c>
      <c r="G305" s="12">
        <f t="shared" si="28"/>
        <v>7125</v>
      </c>
      <c r="H305" s="12">
        <f t="shared" si="29"/>
        <v>5700</v>
      </c>
      <c r="I305" s="12">
        <f t="shared" si="30"/>
        <v>4275</v>
      </c>
      <c r="J305" s="12">
        <f t="shared" si="31"/>
        <v>2850</v>
      </c>
      <c r="K305" s="144">
        <f t="shared" si="27"/>
        <v>1.0602678571428572</v>
      </c>
      <c r="L305" s="96" t="s">
        <v>1168</v>
      </c>
      <c r="M305" s="139"/>
    </row>
    <row r="306" spans="1:13" ht="49.5" hidden="1" x14ac:dyDescent="0.25">
      <c r="A306" s="4">
        <v>30</v>
      </c>
      <c r="B306" s="6" t="s">
        <v>230</v>
      </c>
      <c r="C306" s="27"/>
      <c r="D306" s="11">
        <v>12730</v>
      </c>
      <c r="E306" s="15">
        <f>'[46]Tô Hiệu'!$C$56</f>
        <v>13510000</v>
      </c>
      <c r="F306" s="12">
        <f t="shared" si="26"/>
        <v>13510</v>
      </c>
      <c r="G306" s="12">
        <f t="shared" si="28"/>
        <v>6755</v>
      </c>
      <c r="H306" s="12">
        <f t="shared" si="29"/>
        <v>5404</v>
      </c>
      <c r="I306" s="12">
        <f t="shared" si="30"/>
        <v>4053</v>
      </c>
      <c r="J306" s="12">
        <f t="shared" si="31"/>
        <v>2702</v>
      </c>
      <c r="K306" s="144">
        <f t="shared" si="27"/>
        <v>1.0612725844461901</v>
      </c>
      <c r="L306" s="96" t="s">
        <v>1168</v>
      </c>
      <c r="M306" s="139"/>
    </row>
    <row r="307" spans="1:13" hidden="1" x14ac:dyDescent="0.25">
      <c r="A307" s="4">
        <v>31</v>
      </c>
      <c r="B307" s="6" t="s">
        <v>24</v>
      </c>
      <c r="C307" s="27"/>
      <c r="D307" s="11">
        <v>26060</v>
      </c>
      <c r="E307" s="15">
        <f>'[47]Hồ Xuân Hương'!$C$57</f>
        <v>27330000</v>
      </c>
      <c r="F307" s="12">
        <f t="shared" si="26"/>
        <v>27330</v>
      </c>
      <c r="G307" s="12">
        <f t="shared" si="28"/>
        <v>13665</v>
      </c>
      <c r="H307" s="12">
        <f t="shared" si="29"/>
        <v>10932</v>
      </c>
      <c r="I307" s="12">
        <f t="shared" si="30"/>
        <v>8199</v>
      </c>
      <c r="J307" s="12">
        <f t="shared" si="31"/>
        <v>5466</v>
      </c>
      <c r="K307" s="144">
        <f t="shared" si="27"/>
        <v>1.0487336914811973</v>
      </c>
      <c r="L307" s="96" t="s">
        <v>1168</v>
      </c>
      <c r="M307" s="139"/>
    </row>
    <row r="308" spans="1:13" hidden="1" x14ac:dyDescent="0.25">
      <c r="A308" s="4">
        <v>32</v>
      </c>
      <c r="B308" s="6" t="s">
        <v>30</v>
      </c>
      <c r="C308" s="27"/>
      <c r="D308" s="11">
        <v>31340</v>
      </c>
      <c r="E308" s="15">
        <f>'[48]Đoàn Thị Điểm'!$C$57</f>
        <v>33000000</v>
      </c>
      <c r="F308" s="12">
        <f t="shared" si="26"/>
        <v>33000</v>
      </c>
      <c r="G308" s="12">
        <f t="shared" si="28"/>
        <v>16500</v>
      </c>
      <c r="H308" s="12">
        <f t="shared" si="29"/>
        <v>13200</v>
      </c>
      <c r="I308" s="12">
        <f t="shared" si="30"/>
        <v>9900</v>
      </c>
      <c r="J308" s="12">
        <f t="shared" si="31"/>
        <v>6600</v>
      </c>
      <c r="K308" s="144">
        <f t="shared" si="27"/>
        <v>1.0529674537332483</v>
      </c>
      <c r="L308" s="96" t="s">
        <v>1168</v>
      </c>
      <c r="M308" s="139"/>
    </row>
    <row r="309" spans="1:13" hidden="1" x14ac:dyDescent="0.25">
      <c r="A309" s="4">
        <v>33</v>
      </c>
      <c r="B309" s="6" t="s">
        <v>37</v>
      </c>
      <c r="C309" s="27"/>
      <c r="D309" s="11">
        <v>35280</v>
      </c>
      <c r="E309" s="15">
        <f>'[49]2. Hoàng Diệu'!$C$56</f>
        <v>36930000</v>
      </c>
      <c r="F309" s="12">
        <f t="shared" si="26"/>
        <v>36930</v>
      </c>
      <c r="G309" s="12">
        <f t="shared" si="28"/>
        <v>18465</v>
      </c>
      <c r="H309" s="12">
        <f t="shared" si="29"/>
        <v>14772</v>
      </c>
      <c r="I309" s="12">
        <f t="shared" si="30"/>
        <v>11079</v>
      </c>
      <c r="J309" s="12">
        <f t="shared" si="31"/>
        <v>7386</v>
      </c>
      <c r="K309" s="144">
        <f t="shared" si="27"/>
        <v>1.0467687074829932</v>
      </c>
      <c r="L309" s="96" t="s">
        <v>1168</v>
      </c>
      <c r="M309" s="139"/>
    </row>
    <row r="310" spans="1:13" ht="49.5" hidden="1" x14ac:dyDescent="0.25">
      <c r="A310" s="4">
        <v>34</v>
      </c>
      <c r="B310" s="6" t="s">
        <v>231</v>
      </c>
      <c r="C310" s="27"/>
      <c r="D310" s="11">
        <v>35280</v>
      </c>
      <c r="E310" s="15">
        <f>'[50]2. Hoàng Diệu'!$C$56</f>
        <v>36930000</v>
      </c>
      <c r="F310" s="12">
        <f t="shared" si="26"/>
        <v>36930</v>
      </c>
      <c r="G310" s="12">
        <f t="shared" si="28"/>
        <v>18465</v>
      </c>
      <c r="H310" s="12">
        <f t="shared" si="29"/>
        <v>14772</v>
      </c>
      <c r="I310" s="12">
        <f t="shared" si="30"/>
        <v>11079</v>
      </c>
      <c r="J310" s="12">
        <f t="shared" si="31"/>
        <v>7386</v>
      </c>
      <c r="K310" s="144">
        <f t="shared" si="27"/>
        <v>1.0467687074829932</v>
      </c>
      <c r="L310" s="96" t="s">
        <v>1168</v>
      </c>
      <c r="M310" s="139"/>
    </row>
    <row r="311" spans="1:13" hidden="1" x14ac:dyDescent="0.25">
      <c r="A311" s="4">
        <v>35</v>
      </c>
      <c r="B311" s="6" t="s">
        <v>23</v>
      </c>
      <c r="C311" s="27"/>
      <c r="D311" s="11">
        <v>9160</v>
      </c>
      <c r="E311" s="15">
        <f>'[51]Hoàng Hoa Thám'!$C$57</f>
        <v>9590000</v>
      </c>
      <c r="F311" s="12">
        <f t="shared" si="26"/>
        <v>9590</v>
      </c>
      <c r="G311" s="12">
        <f t="shared" si="28"/>
        <v>4795</v>
      </c>
      <c r="H311" s="12">
        <f t="shared" si="29"/>
        <v>3836</v>
      </c>
      <c r="I311" s="12">
        <f t="shared" si="30"/>
        <v>2877</v>
      </c>
      <c r="J311" s="12">
        <f t="shared" si="31"/>
        <v>1918</v>
      </c>
      <c r="K311" s="144">
        <f t="shared" si="27"/>
        <v>1.0469432314410481</v>
      </c>
      <c r="L311" s="96" t="s">
        <v>1168</v>
      </c>
      <c r="M311" s="139"/>
    </row>
    <row r="312" spans="1:13" ht="49.5" hidden="1" x14ac:dyDescent="0.25">
      <c r="A312" s="4">
        <v>36</v>
      </c>
      <c r="B312" s="6" t="s">
        <v>232</v>
      </c>
      <c r="C312" s="27"/>
      <c r="D312" s="11">
        <v>30470</v>
      </c>
      <c r="E312" s="15">
        <f>'[52]3. Cao Bá  Quát'!$C$56</f>
        <v>32040000</v>
      </c>
      <c r="F312" s="12">
        <f t="shared" si="26"/>
        <v>32040</v>
      </c>
      <c r="G312" s="12">
        <f t="shared" si="28"/>
        <v>16020</v>
      </c>
      <c r="H312" s="12">
        <f t="shared" si="29"/>
        <v>12816</v>
      </c>
      <c r="I312" s="12">
        <f t="shared" si="30"/>
        <v>9612</v>
      </c>
      <c r="J312" s="12">
        <f t="shared" si="31"/>
        <v>6408</v>
      </c>
      <c r="K312" s="144">
        <f t="shared" si="27"/>
        <v>1.0515260912372826</v>
      </c>
      <c r="L312" s="96" t="s">
        <v>1168</v>
      </c>
      <c r="M312" s="139"/>
    </row>
    <row r="313" spans="1:13" hidden="1" x14ac:dyDescent="0.25">
      <c r="A313" s="4">
        <v>37</v>
      </c>
      <c r="B313" s="6" t="s">
        <v>233</v>
      </c>
      <c r="C313" s="27"/>
      <c r="D313" s="11">
        <v>9160</v>
      </c>
      <c r="E313" s="15">
        <f>'[53]Nguyễn Văn Trỗi'!$C$57</f>
        <v>9590000</v>
      </c>
      <c r="F313" s="12">
        <f t="shared" si="26"/>
        <v>9590</v>
      </c>
      <c r="G313" s="12">
        <f t="shared" si="28"/>
        <v>4795</v>
      </c>
      <c r="H313" s="12">
        <f t="shared" si="29"/>
        <v>3836</v>
      </c>
      <c r="I313" s="12">
        <f t="shared" si="30"/>
        <v>2877</v>
      </c>
      <c r="J313" s="12">
        <f t="shared" si="31"/>
        <v>1918</v>
      </c>
      <c r="K313" s="144">
        <f t="shared" si="27"/>
        <v>1.0469432314410481</v>
      </c>
      <c r="L313" s="96" t="s">
        <v>1168</v>
      </c>
      <c r="M313" s="139"/>
    </row>
    <row r="314" spans="1:13" ht="49.5" x14ac:dyDescent="0.25">
      <c r="A314" s="4">
        <v>15</v>
      </c>
      <c r="B314" s="6" t="s">
        <v>29</v>
      </c>
      <c r="C314" s="27"/>
      <c r="D314" s="11"/>
      <c r="E314" s="14"/>
      <c r="F314" s="25"/>
      <c r="G314" s="12"/>
      <c r="H314" s="12"/>
      <c r="I314" s="12"/>
      <c r="J314" s="12"/>
      <c r="K314" s="144"/>
      <c r="L314" s="96" t="s">
        <v>1199</v>
      </c>
      <c r="M314" s="139"/>
    </row>
    <row r="315" spans="1:13" ht="49.5" x14ac:dyDescent="0.25">
      <c r="A315" s="8"/>
      <c r="B315" s="10" t="s">
        <v>234</v>
      </c>
      <c r="C315" s="27"/>
      <c r="D315" s="11">
        <v>30430</v>
      </c>
      <c r="E315" s="15">
        <f>'[54]Nguyễn Văn Cừ'!$C$57</f>
        <v>32140000</v>
      </c>
      <c r="F315" s="25">
        <f t="shared" si="26"/>
        <v>32140</v>
      </c>
      <c r="G315" s="12">
        <f t="shared" si="28"/>
        <v>16070</v>
      </c>
      <c r="H315" s="12">
        <f t="shared" si="29"/>
        <v>12856</v>
      </c>
      <c r="I315" s="12">
        <f t="shared" si="30"/>
        <v>9642</v>
      </c>
      <c r="J315" s="12">
        <f t="shared" si="31"/>
        <v>6428</v>
      </c>
      <c r="K315" s="144">
        <f t="shared" si="27"/>
        <v>1.0561945448570489</v>
      </c>
      <c r="L315" s="96" t="s">
        <v>1199</v>
      </c>
      <c r="M315" s="139" t="s">
        <v>1195</v>
      </c>
    </row>
    <row r="316" spans="1:13" ht="49.5" x14ac:dyDescent="0.25">
      <c r="A316" s="8"/>
      <c r="B316" s="10" t="s">
        <v>235</v>
      </c>
      <c r="C316" s="27"/>
      <c r="D316" s="11">
        <v>30430</v>
      </c>
      <c r="E316" s="15">
        <f>'[54]Nguyễn Văn Cừ'!$C$57</f>
        <v>32140000</v>
      </c>
      <c r="F316" s="25">
        <f t="shared" si="26"/>
        <v>32140</v>
      </c>
      <c r="G316" s="12"/>
      <c r="H316" s="12"/>
      <c r="I316" s="12"/>
      <c r="J316" s="12"/>
      <c r="K316" s="144">
        <f t="shared" si="27"/>
        <v>1.0561945448570489</v>
      </c>
      <c r="L316" s="96" t="s">
        <v>1194</v>
      </c>
      <c r="M316" s="139" t="s">
        <v>1195</v>
      </c>
    </row>
    <row r="317" spans="1:13" ht="49.5" hidden="1" x14ac:dyDescent="0.25">
      <c r="A317" s="4">
        <v>39</v>
      </c>
      <c r="B317" s="6" t="s">
        <v>236</v>
      </c>
      <c r="C317" s="27"/>
      <c r="D317" s="11">
        <v>8740</v>
      </c>
      <c r="E317" s="15">
        <f>'[55]Nguyễn Văn Trỗi'!$C$57</f>
        <v>9210000</v>
      </c>
      <c r="F317" s="12">
        <f t="shared" si="26"/>
        <v>9210</v>
      </c>
      <c r="G317" s="12">
        <f t="shared" si="28"/>
        <v>4605</v>
      </c>
      <c r="H317" s="12">
        <f t="shared" si="29"/>
        <v>3684</v>
      </c>
      <c r="I317" s="12">
        <f t="shared" si="30"/>
        <v>2763</v>
      </c>
      <c r="J317" s="12">
        <f t="shared" si="31"/>
        <v>1842</v>
      </c>
      <c r="K317" s="144">
        <f t="shared" si="27"/>
        <v>1.0537757437070938</v>
      </c>
      <c r="L317" s="96" t="s">
        <v>1168</v>
      </c>
      <c r="M317" s="139"/>
    </row>
    <row r="318" spans="1:13" hidden="1" x14ac:dyDescent="0.25">
      <c r="A318" s="4">
        <v>40</v>
      </c>
      <c r="B318" s="6" t="s">
        <v>237</v>
      </c>
      <c r="C318" s="27"/>
      <c r="D318" s="11"/>
      <c r="E318" s="14"/>
      <c r="F318" s="12"/>
      <c r="G318" s="12"/>
      <c r="H318" s="12"/>
      <c r="I318" s="12"/>
      <c r="J318" s="12"/>
      <c r="K318" s="144"/>
      <c r="L318" s="2" t="s">
        <v>1187</v>
      </c>
      <c r="M318" s="139"/>
    </row>
    <row r="319" spans="1:13" ht="49.5" hidden="1" x14ac:dyDescent="0.25">
      <c r="A319" s="8" t="s">
        <v>452</v>
      </c>
      <c r="B319" s="10" t="s">
        <v>238</v>
      </c>
      <c r="C319" s="27"/>
      <c r="D319" s="11">
        <v>11700</v>
      </c>
      <c r="E319" s="15">
        <f>'[56]Minh Mạng - 1'!$C$57</f>
        <v>12260000</v>
      </c>
      <c r="F319" s="12">
        <f t="shared" si="26"/>
        <v>12260</v>
      </c>
      <c r="G319" s="12">
        <f t="shared" si="28"/>
        <v>6130</v>
      </c>
      <c r="H319" s="12">
        <f t="shared" si="29"/>
        <v>4904</v>
      </c>
      <c r="I319" s="12">
        <f t="shared" si="30"/>
        <v>3678</v>
      </c>
      <c r="J319" s="12">
        <f t="shared" si="31"/>
        <v>2452</v>
      </c>
      <c r="K319" s="144">
        <f t="shared" si="27"/>
        <v>1.0478632478632479</v>
      </c>
      <c r="L319" s="2" t="s">
        <v>1187</v>
      </c>
      <c r="M319" s="139" t="s">
        <v>1187</v>
      </c>
    </row>
    <row r="320" spans="1:13" ht="49.5" hidden="1" x14ac:dyDescent="0.25">
      <c r="A320" s="8" t="s">
        <v>453</v>
      </c>
      <c r="B320" s="10" t="s">
        <v>239</v>
      </c>
      <c r="C320" s="27"/>
      <c r="D320" s="11">
        <v>9790</v>
      </c>
      <c r="E320" s="15">
        <f>'[56]Minh Mạng - 2'!$C$57</f>
        <v>10320000</v>
      </c>
      <c r="F320" s="12">
        <f t="shared" si="26"/>
        <v>10320</v>
      </c>
      <c r="G320" s="12">
        <f t="shared" si="28"/>
        <v>5160</v>
      </c>
      <c r="H320" s="12">
        <f t="shared" si="29"/>
        <v>4128</v>
      </c>
      <c r="I320" s="12">
        <f t="shared" si="30"/>
        <v>3096</v>
      </c>
      <c r="J320" s="12">
        <f t="shared" si="31"/>
        <v>2064</v>
      </c>
      <c r="K320" s="144">
        <f t="shared" si="27"/>
        <v>1.0541368743615935</v>
      </c>
      <c r="L320" s="2" t="s">
        <v>1187</v>
      </c>
      <c r="M320" s="139" t="s">
        <v>1187</v>
      </c>
    </row>
    <row r="321" spans="1:13" s="169" customFormat="1" ht="33" hidden="1" x14ac:dyDescent="0.25">
      <c r="A321" s="176">
        <v>41</v>
      </c>
      <c r="B321" s="37" t="s">
        <v>240</v>
      </c>
      <c r="C321" s="171"/>
      <c r="D321" s="163"/>
      <c r="E321" s="177"/>
      <c r="F321" s="174"/>
      <c r="G321" s="12"/>
      <c r="H321" s="12"/>
      <c r="I321" s="12"/>
      <c r="J321" s="12"/>
      <c r="K321" s="166"/>
      <c r="L321" s="178" t="s">
        <v>1200</v>
      </c>
      <c r="M321" s="179"/>
    </row>
    <row r="322" spans="1:13" ht="33" hidden="1" x14ac:dyDescent="0.25">
      <c r="A322" s="8" t="s">
        <v>454</v>
      </c>
      <c r="B322" s="10" t="s">
        <v>241</v>
      </c>
      <c r="C322" s="27"/>
      <c r="D322" s="11">
        <v>13480</v>
      </c>
      <c r="E322" s="15">
        <f>'[57]Lê Duẩn - 1'!$C$56</f>
        <v>14180000</v>
      </c>
      <c r="F322" s="25">
        <f t="shared" si="26"/>
        <v>14180</v>
      </c>
      <c r="G322" s="12">
        <f t="shared" si="28"/>
        <v>7090</v>
      </c>
      <c r="H322" s="12">
        <f t="shared" si="29"/>
        <v>5672</v>
      </c>
      <c r="I322" s="12">
        <f t="shared" si="30"/>
        <v>4254</v>
      </c>
      <c r="J322" s="12">
        <f t="shared" si="31"/>
        <v>2836</v>
      </c>
      <c r="K322" s="144">
        <f t="shared" si="27"/>
        <v>1.0519287833827893</v>
      </c>
      <c r="L322" s="96" t="s">
        <v>1166</v>
      </c>
      <c r="M322" s="139" t="s">
        <v>1167</v>
      </c>
    </row>
    <row r="323" spans="1:13" ht="33" hidden="1" x14ac:dyDescent="0.25">
      <c r="A323" s="8" t="s">
        <v>455</v>
      </c>
      <c r="B323" s="10" t="s">
        <v>242</v>
      </c>
      <c r="C323" s="27"/>
      <c r="D323" s="11">
        <v>17300</v>
      </c>
      <c r="E323" s="15">
        <f>'[57]Lê Duẩn - 2'!$C$56</f>
        <v>18100000</v>
      </c>
      <c r="F323" s="25">
        <f t="shared" si="26"/>
        <v>18100</v>
      </c>
      <c r="G323" s="12">
        <f t="shared" si="28"/>
        <v>9050</v>
      </c>
      <c r="H323" s="12">
        <f t="shared" si="29"/>
        <v>7240</v>
      </c>
      <c r="I323" s="12">
        <f t="shared" si="30"/>
        <v>5430</v>
      </c>
      <c r="J323" s="12">
        <f t="shared" si="31"/>
        <v>3620</v>
      </c>
      <c r="K323" s="144">
        <f t="shared" si="27"/>
        <v>1.046242774566474</v>
      </c>
      <c r="L323" s="96" t="s">
        <v>1200</v>
      </c>
      <c r="M323" s="139" t="s">
        <v>1201</v>
      </c>
    </row>
    <row r="324" spans="1:13" ht="33" hidden="1" x14ac:dyDescent="0.25">
      <c r="A324" s="4">
        <v>42</v>
      </c>
      <c r="B324" s="6" t="s">
        <v>243</v>
      </c>
      <c r="C324" s="27"/>
      <c r="D324" s="11">
        <v>11680</v>
      </c>
      <c r="E324" s="15">
        <f>'[58]Nguyễn Phúc Nguyên'!$C$57</f>
        <v>12320000</v>
      </c>
      <c r="F324" s="25">
        <f t="shared" si="26"/>
        <v>12320</v>
      </c>
      <c r="G324" s="12">
        <f t="shared" si="28"/>
        <v>6160</v>
      </c>
      <c r="H324" s="12">
        <f t="shared" si="29"/>
        <v>4928</v>
      </c>
      <c r="I324" s="12">
        <f t="shared" si="30"/>
        <v>3696</v>
      </c>
      <c r="J324" s="12">
        <f t="shared" si="31"/>
        <v>2464</v>
      </c>
      <c r="K324" s="144">
        <f t="shared" si="27"/>
        <v>1.0547945205479452</v>
      </c>
      <c r="L324" s="96" t="s">
        <v>1166</v>
      </c>
      <c r="M324" s="139"/>
    </row>
    <row r="325" spans="1:13" ht="33" hidden="1" x14ac:dyDescent="0.25">
      <c r="A325" s="4">
        <v>43</v>
      </c>
      <c r="B325" s="6" t="s">
        <v>244</v>
      </c>
      <c r="C325" s="27"/>
      <c r="D325" s="11"/>
      <c r="E325" s="14"/>
      <c r="F325" s="12"/>
      <c r="G325" s="12"/>
      <c r="H325" s="12"/>
      <c r="I325" s="12"/>
      <c r="J325" s="12"/>
      <c r="K325" s="144"/>
      <c r="L325" s="96" t="s">
        <v>1168</v>
      </c>
      <c r="M325" s="139"/>
    </row>
    <row r="326" spans="1:13" ht="49.5" hidden="1" x14ac:dyDescent="0.25">
      <c r="A326" s="8" t="s">
        <v>456</v>
      </c>
      <c r="B326" s="10" t="s">
        <v>245</v>
      </c>
      <c r="C326" s="27"/>
      <c r="D326" s="11">
        <v>10840</v>
      </c>
      <c r="E326" s="15">
        <f>'[59]1'!$C$57</f>
        <v>11420000</v>
      </c>
      <c r="F326" s="12">
        <f t="shared" si="26"/>
        <v>11420</v>
      </c>
      <c r="G326" s="12">
        <f t="shared" si="28"/>
        <v>5710</v>
      </c>
      <c r="H326" s="12">
        <f t="shared" si="29"/>
        <v>4568</v>
      </c>
      <c r="I326" s="12">
        <f t="shared" si="30"/>
        <v>3426</v>
      </c>
      <c r="J326" s="12">
        <f t="shared" si="31"/>
        <v>2284</v>
      </c>
      <c r="K326" s="144">
        <f t="shared" si="27"/>
        <v>1.0535055350553506</v>
      </c>
      <c r="L326" s="96" t="s">
        <v>1168</v>
      </c>
      <c r="M326" s="139"/>
    </row>
    <row r="327" spans="1:13" ht="49.5" hidden="1" x14ac:dyDescent="0.25">
      <c r="A327" s="8" t="s">
        <v>457</v>
      </c>
      <c r="B327" s="10" t="s">
        <v>246</v>
      </c>
      <c r="C327" s="27"/>
      <c r="D327" s="11">
        <v>10840</v>
      </c>
      <c r="E327" s="15">
        <f>'[59]1'!$C$57</f>
        <v>11420000</v>
      </c>
      <c r="F327" s="12">
        <f t="shared" ref="F327:F393" si="32">E327/1000</f>
        <v>11420</v>
      </c>
      <c r="G327" s="12">
        <f t="shared" si="28"/>
        <v>5710</v>
      </c>
      <c r="H327" s="12">
        <f t="shared" si="29"/>
        <v>4568</v>
      </c>
      <c r="I327" s="12">
        <f t="shared" si="30"/>
        <v>3426</v>
      </c>
      <c r="J327" s="12">
        <f t="shared" si="31"/>
        <v>2284</v>
      </c>
      <c r="K327" s="144">
        <f t="shared" si="27"/>
        <v>1.0535055350553506</v>
      </c>
      <c r="L327" s="96" t="s">
        <v>1168</v>
      </c>
      <c r="M327" s="139"/>
    </row>
    <row r="328" spans="1:13" s="2" customFormat="1" ht="33" hidden="1" x14ac:dyDescent="0.25">
      <c r="A328" s="21">
        <v>44</v>
      </c>
      <c r="B328" s="22" t="s">
        <v>247</v>
      </c>
      <c r="C328" s="27"/>
      <c r="D328" s="23">
        <v>12470</v>
      </c>
      <c r="E328" s="24">
        <f>'[60]1'!$C$57</f>
        <v>13080000</v>
      </c>
      <c r="F328" s="25">
        <f t="shared" si="32"/>
        <v>13080</v>
      </c>
      <c r="G328" s="12">
        <f t="shared" ref="G328:G388" si="33">F328*0.5</f>
        <v>6540</v>
      </c>
      <c r="H328" s="12">
        <f t="shared" ref="H328:H388" si="34">F328*0.4</f>
        <v>5232</v>
      </c>
      <c r="I328" s="12">
        <f t="shared" ref="I328:I388" si="35">F328*0.3</f>
        <v>3924</v>
      </c>
      <c r="J328" s="12">
        <f t="shared" ref="J328:J388" si="36">F328*0.2</f>
        <v>2616</v>
      </c>
      <c r="K328" s="144">
        <f t="shared" si="27"/>
        <v>1.0489174017642342</v>
      </c>
      <c r="L328" s="96" t="s">
        <v>1168</v>
      </c>
      <c r="M328" s="139"/>
    </row>
    <row r="329" spans="1:13" ht="66" hidden="1" x14ac:dyDescent="0.25">
      <c r="A329" s="4">
        <v>45</v>
      </c>
      <c r="B329" s="6" t="s">
        <v>248</v>
      </c>
      <c r="C329" s="27"/>
      <c r="D329" s="11">
        <v>11190</v>
      </c>
      <c r="E329" s="15">
        <f>'[61]Nguyễn Thị Định'!$C$57</f>
        <v>11800000</v>
      </c>
      <c r="F329" s="12">
        <f t="shared" si="32"/>
        <v>11800</v>
      </c>
      <c r="G329" s="12">
        <f t="shared" si="33"/>
        <v>5900</v>
      </c>
      <c r="H329" s="12">
        <f t="shared" si="34"/>
        <v>4720</v>
      </c>
      <c r="I329" s="12">
        <f t="shared" si="35"/>
        <v>3540</v>
      </c>
      <c r="J329" s="12">
        <f t="shared" si="36"/>
        <v>2360</v>
      </c>
      <c r="K329" s="144">
        <f t="shared" ref="K329:K395" si="37">F329/D329</f>
        <v>1.0545129579982127</v>
      </c>
      <c r="L329" s="96" t="s">
        <v>1168</v>
      </c>
      <c r="M329" s="139"/>
    </row>
    <row r="330" spans="1:13" ht="49.5" hidden="1" x14ac:dyDescent="0.25">
      <c r="A330" s="4">
        <v>46</v>
      </c>
      <c r="B330" s="6" t="s">
        <v>249</v>
      </c>
      <c r="C330" s="27"/>
      <c r="D330" s="11">
        <v>12810</v>
      </c>
      <c r="E330" s="15">
        <v>13510000</v>
      </c>
      <c r="F330" s="12">
        <f t="shared" si="32"/>
        <v>13510</v>
      </c>
      <c r="G330" s="12">
        <f t="shared" si="33"/>
        <v>6755</v>
      </c>
      <c r="H330" s="12">
        <f t="shared" si="34"/>
        <v>5404</v>
      </c>
      <c r="I330" s="12">
        <f t="shared" si="35"/>
        <v>4053</v>
      </c>
      <c r="J330" s="12">
        <f t="shared" si="36"/>
        <v>2702</v>
      </c>
      <c r="K330" s="144">
        <f t="shared" si="37"/>
        <v>1.0546448087431695</v>
      </c>
      <c r="L330" s="96" t="s">
        <v>1168</v>
      </c>
      <c r="M330" s="139"/>
    </row>
    <row r="331" spans="1:13" ht="49.5" hidden="1" x14ac:dyDescent="0.25">
      <c r="A331" s="4">
        <v>47</v>
      </c>
      <c r="B331" s="6" t="s">
        <v>250</v>
      </c>
      <c r="C331" s="27"/>
      <c r="D331" s="11">
        <v>7130</v>
      </c>
      <c r="E331" s="15">
        <v>7480000</v>
      </c>
      <c r="F331" s="12">
        <f t="shared" si="32"/>
        <v>7480</v>
      </c>
      <c r="G331" s="12">
        <f t="shared" si="33"/>
        <v>3740</v>
      </c>
      <c r="H331" s="12">
        <f t="shared" si="34"/>
        <v>2992</v>
      </c>
      <c r="I331" s="12">
        <f t="shared" si="35"/>
        <v>2244</v>
      </c>
      <c r="J331" s="12">
        <f t="shared" si="36"/>
        <v>1496</v>
      </c>
      <c r="K331" s="144">
        <f t="shared" si="37"/>
        <v>1.0490883590462834</v>
      </c>
      <c r="L331" s="96" t="s">
        <v>1168</v>
      </c>
      <c r="M331" s="139"/>
    </row>
    <row r="332" spans="1:13" ht="33" hidden="1" x14ac:dyDescent="0.25">
      <c r="A332" s="4">
        <v>48</v>
      </c>
      <c r="B332" s="6" t="s">
        <v>251</v>
      </c>
      <c r="C332" s="27"/>
      <c r="D332" s="11">
        <v>14800</v>
      </c>
      <c r="E332" s="15">
        <f>'[62]hẻm 644 Thống Nhất'!$C$57</f>
        <v>15670000</v>
      </c>
      <c r="F332" s="12">
        <f t="shared" si="32"/>
        <v>15670</v>
      </c>
      <c r="G332" s="12">
        <f t="shared" si="33"/>
        <v>7835</v>
      </c>
      <c r="H332" s="12">
        <f t="shared" si="34"/>
        <v>6268</v>
      </c>
      <c r="I332" s="12">
        <f t="shared" si="35"/>
        <v>4701</v>
      </c>
      <c r="J332" s="12">
        <f t="shared" si="36"/>
        <v>3134</v>
      </c>
      <c r="K332" s="144">
        <f t="shared" si="37"/>
        <v>1.0587837837837837</v>
      </c>
      <c r="L332" s="96" t="s">
        <v>1168</v>
      </c>
      <c r="M332" s="139"/>
    </row>
    <row r="333" spans="1:13" ht="82.5" hidden="1" x14ac:dyDescent="0.25">
      <c r="A333" s="4">
        <v>49</v>
      </c>
      <c r="B333" s="6" t="s">
        <v>252</v>
      </c>
      <c r="C333" s="27"/>
      <c r="D333" s="11">
        <v>9770</v>
      </c>
      <c r="E333" s="15">
        <f>'[63]Lương Ngọc Quyến'!$C$57</f>
        <v>10330000</v>
      </c>
      <c r="F333" s="12">
        <f t="shared" si="32"/>
        <v>10330</v>
      </c>
      <c r="G333" s="12">
        <f t="shared" si="33"/>
        <v>5165</v>
      </c>
      <c r="H333" s="12">
        <f t="shared" si="34"/>
        <v>4132</v>
      </c>
      <c r="I333" s="12">
        <f t="shared" si="35"/>
        <v>3099</v>
      </c>
      <c r="J333" s="12">
        <f t="shared" si="36"/>
        <v>2066</v>
      </c>
      <c r="K333" s="144">
        <f t="shared" si="37"/>
        <v>1.0573183213920163</v>
      </c>
      <c r="L333" s="96" t="s">
        <v>1168</v>
      </c>
      <c r="M333" s="139"/>
    </row>
    <row r="334" spans="1:13" hidden="1" x14ac:dyDescent="0.25">
      <c r="A334" s="4">
        <v>50</v>
      </c>
      <c r="B334" s="6" t="s">
        <v>253</v>
      </c>
      <c r="C334" s="27"/>
      <c r="D334" s="11"/>
      <c r="E334" s="14"/>
      <c r="F334" s="25"/>
      <c r="G334" s="12"/>
      <c r="H334" s="12"/>
      <c r="I334" s="12"/>
      <c r="J334" s="12"/>
      <c r="K334" s="144"/>
      <c r="L334" s="96" t="s">
        <v>1166</v>
      </c>
      <c r="M334" s="139"/>
    </row>
    <row r="335" spans="1:13" ht="33" hidden="1" x14ac:dyDescent="0.25">
      <c r="A335" s="8" t="s">
        <v>458</v>
      </c>
      <c r="B335" s="10" t="s">
        <v>254</v>
      </c>
      <c r="C335" s="27"/>
      <c r="D335" s="11">
        <v>7820</v>
      </c>
      <c r="E335" s="15">
        <f>'[64]hẻm 158'!$C$57</f>
        <v>8220000</v>
      </c>
      <c r="F335" s="25">
        <f t="shared" si="32"/>
        <v>8220</v>
      </c>
      <c r="G335" s="12">
        <f t="shared" si="33"/>
        <v>4110</v>
      </c>
      <c r="H335" s="12">
        <f t="shared" si="34"/>
        <v>3288</v>
      </c>
      <c r="I335" s="12">
        <f t="shared" si="35"/>
        <v>2466</v>
      </c>
      <c r="J335" s="12">
        <f t="shared" si="36"/>
        <v>1644</v>
      </c>
      <c r="K335" s="144">
        <f t="shared" si="37"/>
        <v>1.051150895140665</v>
      </c>
      <c r="L335" s="96" t="s">
        <v>1166</v>
      </c>
      <c r="M335" s="139"/>
    </row>
    <row r="336" spans="1:13" ht="33" hidden="1" x14ac:dyDescent="0.25">
      <c r="A336" s="8" t="s">
        <v>459</v>
      </c>
      <c r="B336" s="10" t="s">
        <v>255</v>
      </c>
      <c r="C336" s="27"/>
      <c r="D336" s="11">
        <v>9030</v>
      </c>
      <c r="E336" s="15">
        <f>'[64]hẻm 360'!$C$57</f>
        <v>9510000</v>
      </c>
      <c r="F336" s="25">
        <f t="shared" si="32"/>
        <v>9510</v>
      </c>
      <c r="G336" s="12">
        <f t="shared" si="33"/>
        <v>4755</v>
      </c>
      <c r="H336" s="12">
        <f t="shared" si="34"/>
        <v>3804</v>
      </c>
      <c r="I336" s="12">
        <f t="shared" si="35"/>
        <v>2853</v>
      </c>
      <c r="J336" s="12">
        <f t="shared" si="36"/>
        <v>1902</v>
      </c>
      <c r="K336" s="144">
        <f t="shared" si="37"/>
        <v>1.0531561461794019</v>
      </c>
      <c r="L336" s="96" t="s">
        <v>1166</v>
      </c>
      <c r="M336" s="139"/>
    </row>
    <row r="337" spans="1:13" ht="33" hidden="1" x14ac:dyDescent="0.25">
      <c r="A337" s="8" t="s">
        <v>460</v>
      </c>
      <c r="B337" s="10" t="s">
        <v>256</v>
      </c>
      <c r="C337" s="27"/>
      <c r="D337" s="11">
        <v>7820</v>
      </c>
      <c r="E337" s="15">
        <f>'[64]hẻm 388'!$C$57</f>
        <v>8220000</v>
      </c>
      <c r="F337" s="25">
        <f t="shared" si="32"/>
        <v>8220</v>
      </c>
      <c r="G337" s="12">
        <f t="shared" si="33"/>
        <v>4110</v>
      </c>
      <c r="H337" s="12">
        <f t="shared" si="34"/>
        <v>3288</v>
      </c>
      <c r="I337" s="12">
        <f t="shared" si="35"/>
        <v>2466</v>
      </c>
      <c r="J337" s="12">
        <f t="shared" si="36"/>
        <v>1644</v>
      </c>
      <c r="K337" s="144">
        <f t="shared" si="37"/>
        <v>1.051150895140665</v>
      </c>
      <c r="L337" s="96" t="s">
        <v>1166</v>
      </c>
      <c r="M337" s="139"/>
    </row>
    <row r="338" spans="1:13" ht="33" hidden="1" x14ac:dyDescent="0.25">
      <c r="A338" s="8" t="s">
        <v>461</v>
      </c>
      <c r="B338" s="10" t="s">
        <v>257</v>
      </c>
      <c r="C338" s="27"/>
      <c r="D338" s="11">
        <v>7330</v>
      </c>
      <c r="E338" s="15">
        <f>'[64]hẻm 402'!$C$57</f>
        <v>7770000</v>
      </c>
      <c r="F338" s="25">
        <f t="shared" si="32"/>
        <v>7770</v>
      </c>
      <c r="G338" s="12">
        <f t="shared" si="33"/>
        <v>3885</v>
      </c>
      <c r="H338" s="12">
        <f t="shared" si="34"/>
        <v>3108</v>
      </c>
      <c r="I338" s="12">
        <f t="shared" si="35"/>
        <v>2331</v>
      </c>
      <c r="J338" s="12">
        <f t="shared" si="36"/>
        <v>1554</v>
      </c>
      <c r="K338" s="144">
        <f t="shared" si="37"/>
        <v>1.0600272851296044</v>
      </c>
      <c r="L338" s="96" t="s">
        <v>1166</v>
      </c>
      <c r="M338" s="139"/>
    </row>
    <row r="339" spans="1:13" ht="49.5" hidden="1" x14ac:dyDescent="0.25">
      <c r="A339" s="4" t="s">
        <v>258</v>
      </c>
      <c r="B339" s="6" t="s">
        <v>259</v>
      </c>
      <c r="C339" s="27"/>
      <c r="D339" s="11">
        <v>4390</v>
      </c>
      <c r="E339" s="15">
        <v>4620000</v>
      </c>
      <c r="F339" s="12">
        <f t="shared" si="32"/>
        <v>4620</v>
      </c>
      <c r="G339" s="12"/>
      <c r="H339" s="12"/>
      <c r="I339" s="12"/>
      <c r="J339" s="12"/>
      <c r="K339" s="144">
        <f t="shared" si="37"/>
        <v>1.0523917995444192</v>
      </c>
      <c r="L339" s="96" t="s">
        <v>1187</v>
      </c>
      <c r="M339" s="139" t="s">
        <v>1187</v>
      </c>
    </row>
    <row r="340" spans="1:13" hidden="1" x14ac:dyDescent="0.25">
      <c r="A340" s="4">
        <v>52</v>
      </c>
      <c r="B340" s="6" t="s">
        <v>260</v>
      </c>
      <c r="C340" s="27"/>
      <c r="D340" s="11">
        <v>8820</v>
      </c>
      <c r="E340" s="15">
        <f>'[65]Phù Đổng'!$C$57</f>
        <v>9290000</v>
      </c>
      <c r="F340" s="12">
        <f t="shared" si="32"/>
        <v>9290</v>
      </c>
      <c r="G340" s="12"/>
      <c r="H340" s="12"/>
      <c r="I340" s="12"/>
      <c r="J340" s="12"/>
      <c r="K340" s="144">
        <f t="shared" si="37"/>
        <v>1.0532879818594105</v>
      </c>
      <c r="L340" s="96" t="s">
        <v>1168</v>
      </c>
      <c r="M340" s="139"/>
    </row>
    <row r="341" spans="1:13" hidden="1" x14ac:dyDescent="0.25">
      <c r="A341" s="4">
        <v>53</v>
      </c>
      <c r="B341" s="6" t="s">
        <v>38</v>
      </c>
      <c r="C341" s="27"/>
      <c r="D341" s="11">
        <v>6540</v>
      </c>
      <c r="E341" s="15">
        <f>'[66]Trần Thi'!$C$57</f>
        <v>6930000</v>
      </c>
      <c r="F341" s="12">
        <f t="shared" si="32"/>
        <v>6930</v>
      </c>
      <c r="G341" s="12">
        <f t="shared" si="33"/>
        <v>3465</v>
      </c>
      <c r="H341" s="12">
        <f t="shared" si="34"/>
        <v>2772</v>
      </c>
      <c r="I341" s="12">
        <f t="shared" si="35"/>
        <v>2079</v>
      </c>
      <c r="J341" s="12">
        <f t="shared" si="36"/>
        <v>1386</v>
      </c>
      <c r="K341" s="144">
        <f t="shared" si="37"/>
        <v>1.0596330275229358</v>
      </c>
      <c r="L341" s="96" t="s">
        <v>1168</v>
      </c>
      <c r="M341" s="139"/>
    </row>
    <row r="342" spans="1:13" hidden="1" x14ac:dyDescent="0.25">
      <c r="A342" s="4">
        <v>54</v>
      </c>
      <c r="B342" s="6" t="s">
        <v>261</v>
      </c>
      <c r="C342" s="27"/>
      <c r="D342" s="11">
        <v>4110</v>
      </c>
      <c r="E342" s="15">
        <f>'[67]Trần Nhật Duật'!$C$57</f>
        <v>4320000</v>
      </c>
      <c r="F342" s="12">
        <f t="shared" si="32"/>
        <v>4320</v>
      </c>
      <c r="G342" s="12">
        <f t="shared" si="33"/>
        <v>2160</v>
      </c>
      <c r="H342" s="12">
        <f t="shared" si="34"/>
        <v>1728</v>
      </c>
      <c r="I342" s="12">
        <f t="shared" si="35"/>
        <v>1296</v>
      </c>
      <c r="J342" s="12">
        <f t="shared" si="36"/>
        <v>864</v>
      </c>
      <c r="K342" s="144">
        <f t="shared" si="37"/>
        <v>1.051094890510949</v>
      </c>
      <c r="L342" s="96" t="s">
        <v>1168</v>
      </c>
      <c r="M342" s="139"/>
    </row>
    <row r="343" spans="1:13" hidden="1" x14ac:dyDescent="0.25">
      <c r="A343" s="4">
        <v>55</v>
      </c>
      <c r="B343" s="6" t="s">
        <v>262</v>
      </c>
      <c r="C343" s="27"/>
      <c r="D343" s="11">
        <v>6770</v>
      </c>
      <c r="E343" s="15">
        <f>'[68]Yết Kiêu'!$C$57</f>
        <v>7120000</v>
      </c>
      <c r="F343" s="12">
        <f t="shared" si="32"/>
        <v>7120</v>
      </c>
      <c r="G343" s="12">
        <f t="shared" si="33"/>
        <v>3560</v>
      </c>
      <c r="H343" s="12">
        <f t="shared" si="34"/>
        <v>2848</v>
      </c>
      <c r="I343" s="12">
        <f t="shared" si="35"/>
        <v>2136</v>
      </c>
      <c r="J343" s="12">
        <f t="shared" si="36"/>
        <v>1424</v>
      </c>
      <c r="K343" s="144">
        <f t="shared" si="37"/>
        <v>1.0516986706056131</v>
      </c>
      <c r="L343" s="96" t="s">
        <v>1168</v>
      </c>
      <c r="M343" s="139"/>
    </row>
    <row r="344" spans="1:13" ht="33" x14ac:dyDescent="0.25">
      <c r="A344" s="4">
        <v>56</v>
      </c>
      <c r="B344" s="6" t="s">
        <v>263</v>
      </c>
      <c r="C344" s="27"/>
      <c r="D344" s="11">
        <v>6540</v>
      </c>
      <c r="E344" s="15">
        <f>'[69]Dã Tượng'!$C$57</f>
        <v>6930000</v>
      </c>
      <c r="F344" s="12">
        <f t="shared" si="32"/>
        <v>6930</v>
      </c>
      <c r="G344" s="12">
        <f t="shared" si="33"/>
        <v>3465</v>
      </c>
      <c r="H344" s="12">
        <f t="shared" si="34"/>
        <v>2772</v>
      </c>
      <c r="I344" s="12">
        <f t="shared" si="35"/>
        <v>2079</v>
      </c>
      <c r="J344" s="12">
        <f t="shared" si="36"/>
        <v>1386</v>
      </c>
      <c r="K344" s="144">
        <f t="shared" si="37"/>
        <v>1.0596330275229358</v>
      </c>
      <c r="L344" s="96" t="s">
        <v>1177</v>
      </c>
      <c r="M344" s="139"/>
    </row>
    <row r="345" spans="1:13" ht="33" hidden="1" x14ac:dyDescent="0.25">
      <c r="A345" s="4">
        <v>57</v>
      </c>
      <c r="B345" s="6" t="s">
        <v>31</v>
      </c>
      <c r="C345" s="27"/>
      <c r="D345" s="11">
        <v>5870</v>
      </c>
      <c r="E345" s="15">
        <f>'[70]Phạm Ngũ Lão'!$C$57</f>
        <v>6220000</v>
      </c>
      <c r="F345" s="25">
        <f t="shared" si="32"/>
        <v>6220</v>
      </c>
      <c r="G345" s="12">
        <f t="shared" si="33"/>
        <v>3110</v>
      </c>
      <c r="H345" s="12">
        <f t="shared" si="34"/>
        <v>2488</v>
      </c>
      <c r="I345" s="12">
        <f t="shared" si="35"/>
        <v>1866</v>
      </c>
      <c r="J345" s="12">
        <f t="shared" si="36"/>
        <v>1244</v>
      </c>
      <c r="K345" s="144">
        <f t="shared" si="37"/>
        <v>1.059625212947189</v>
      </c>
      <c r="L345" s="96" t="s">
        <v>1200</v>
      </c>
      <c r="M345" s="139"/>
    </row>
    <row r="346" spans="1:13" hidden="1" x14ac:dyDescent="0.25">
      <c r="A346" s="4">
        <v>58</v>
      </c>
      <c r="B346" s="6" t="s">
        <v>264</v>
      </c>
      <c r="C346" s="27"/>
      <c r="D346" s="11">
        <v>10290</v>
      </c>
      <c r="E346" s="15">
        <f>'[71]Hồng Bàng'!$C$57</f>
        <v>10830000</v>
      </c>
      <c r="F346" s="12">
        <f t="shared" si="32"/>
        <v>10830</v>
      </c>
      <c r="G346" s="12"/>
      <c r="H346" s="12"/>
      <c r="I346" s="12"/>
      <c r="J346" s="12"/>
      <c r="K346" s="144">
        <f t="shared" si="37"/>
        <v>1.0524781341107872</v>
      </c>
      <c r="L346" s="96" t="s">
        <v>1168</v>
      </c>
      <c r="M346" s="139"/>
    </row>
    <row r="347" spans="1:13" hidden="1" x14ac:dyDescent="0.25">
      <c r="A347" s="4">
        <v>59</v>
      </c>
      <c r="B347" s="6" t="s">
        <v>265</v>
      </c>
      <c r="C347" s="27"/>
      <c r="D347" s="11">
        <v>6450</v>
      </c>
      <c r="E347" s="15">
        <f>'[72]Lê Đình Chinh'!$C$57</f>
        <v>6770000</v>
      </c>
      <c r="F347" s="12">
        <f t="shared" si="32"/>
        <v>6770</v>
      </c>
      <c r="G347" s="12"/>
      <c r="H347" s="12"/>
      <c r="I347" s="12"/>
      <c r="J347" s="12"/>
      <c r="K347" s="144">
        <f t="shared" si="37"/>
        <v>1.0496124031007752</v>
      </c>
      <c r="L347" s="96" t="s">
        <v>1168</v>
      </c>
      <c r="M347" s="139"/>
    </row>
    <row r="348" spans="1:13" hidden="1" x14ac:dyDescent="0.25">
      <c r="A348" s="4">
        <v>16</v>
      </c>
      <c r="B348" s="6" t="s">
        <v>25</v>
      </c>
      <c r="C348" s="27"/>
      <c r="D348" s="11"/>
      <c r="E348" s="14"/>
      <c r="F348" s="25"/>
      <c r="G348" s="12"/>
      <c r="H348" s="12"/>
      <c r="I348" s="12"/>
      <c r="J348" s="12"/>
      <c r="K348" s="144"/>
      <c r="L348" s="96" t="s">
        <v>1202</v>
      </c>
      <c r="M348" s="139"/>
    </row>
    <row r="349" spans="1:13" s="33" customFormat="1" ht="49.5" hidden="1" x14ac:dyDescent="0.25">
      <c r="A349" s="105"/>
      <c r="B349" s="29" t="s">
        <v>266</v>
      </c>
      <c r="C349" s="94"/>
      <c r="D349" s="30">
        <v>19980</v>
      </c>
      <c r="E349" s="31">
        <f>'[73]Trường Chinh- 1'!$C$57</f>
        <v>21060000</v>
      </c>
      <c r="F349" s="182">
        <f>E349/1000</f>
        <v>21060</v>
      </c>
      <c r="G349" s="12">
        <f t="shared" si="33"/>
        <v>10530</v>
      </c>
      <c r="H349" s="12">
        <f t="shared" si="34"/>
        <v>8424</v>
      </c>
      <c r="I349" s="12">
        <f t="shared" si="35"/>
        <v>6318</v>
      </c>
      <c r="J349" s="12">
        <f t="shared" si="36"/>
        <v>4212</v>
      </c>
      <c r="K349" s="158">
        <f>F349/D349</f>
        <v>1.0540540540540539</v>
      </c>
      <c r="L349" s="159" t="s">
        <v>1202</v>
      </c>
      <c r="M349" s="160" t="s">
        <v>1203</v>
      </c>
    </row>
    <row r="350" spans="1:13" s="33" customFormat="1" ht="49.5" hidden="1" x14ac:dyDescent="0.25">
      <c r="A350" s="105"/>
      <c r="B350" s="29" t="s">
        <v>267</v>
      </c>
      <c r="C350" s="104" t="s">
        <v>1151</v>
      </c>
      <c r="D350" s="30">
        <v>14870</v>
      </c>
      <c r="E350" s="31">
        <f>'[73]Trường Chinh- 2'!$C$57</f>
        <v>15700000</v>
      </c>
      <c r="F350" s="182">
        <f>E350/1000</f>
        <v>15700</v>
      </c>
      <c r="G350" s="12">
        <f t="shared" si="33"/>
        <v>7850</v>
      </c>
      <c r="H350" s="12">
        <f t="shared" si="34"/>
        <v>6280</v>
      </c>
      <c r="I350" s="12">
        <f t="shared" si="35"/>
        <v>4710</v>
      </c>
      <c r="J350" s="12">
        <f t="shared" si="36"/>
        <v>3140</v>
      </c>
      <c r="K350" s="158">
        <f>F350/D350</f>
        <v>1.0558170813718897</v>
      </c>
      <c r="L350" s="159" t="s">
        <v>1202</v>
      </c>
      <c r="M350" s="160" t="s">
        <v>1204</v>
      </c>
    </row>
    <row r="351" spans="1:13" ht="47.25" hidden="1" x14ac:dyDescent="0.25">
      <c r="A351" s="60"/>
      <c r="B351" s="61" t="s">
        <v>1061</v>
      </c>
      <c r="C351" s="103" t="s">
        <v>1148</v>
      </c>
      <c r="D351" s="62">
        <v>20130</v>
      </c>
      <c r="E351" s="15">
        <f>'[15]Trường Chinh - 20 triệu'!$C$57</f>
        <v>21180000</v>
      </c>
      <c r="F351" s="25">
        <f t="shared" ref="F351:F353" si="38">E351/1000</f>
        <v>21180</v>
      </c>
      <c r="G351" s="12">
        <f t="shared" si="33"/>
        <v>10590</v>
      </c>
      <c r="H351" s="12">
        <f t="shared" si="34"/>
        <v>8472</v>
      </c>
      <c r="I351" s="12">
        <f t="shared" si="35"/>
        <v>6354</v>
      </c>
      <c r="J351" s="12">
        <f t="shared" si="36"/>
        <v>4236</v>
      </c>
      <c r="K351" s="144">
        <f t="shared" ref="K351:K353" si="39">F351/D351</f>
        <v>1.0521609538002981</v>
      </c>
      <c r="L351" s="132" t="s">
        <v>1237</v>
      </c>
      <c r="M351" s="139"/>
    </row>
    <row r="352" spans="1:13" ht="31.5" hidden="1" x14ac:dyDescent="0.25">
      <c r="A352" s="60"/>
      <c r="B352" s="61" t="s">
        <v>1062</v>
      </c>
      <c r="C352" s="85"/>
      <c r="D352" s="62">
        <v>24860</v>
      </c>
      <c r="E352" s="15">
        <f>'[15]Trường Chinh - 24 triệu'!$C$57</f>
        <v>26100000</v>
      </c>
      <c r="F352" s="25">
        <f t="shared" si="38"/>
        <v>26100</v>
      </c>
      <c r="G352" s="12">
        <f t="shared" si="33"/>
        <v>13050</v>
      </c>
      <c r="H352" s="12">
        <f t="shared" si="34"/>
        <v>10440</v>
      </c>
      <c r="I352" s="12">
        <f t="shared" si="35"/>
        <v>7830</v>
      </c>
      <c r="J352" s="12">
        <f t="shared" si="36"/>
        <v>5220</v>
      </c>
      <c r="K352" s="144">
        <f t="shared" si="39"/>
        <v>1.0498793242156075</v>
      </c>
      <c r="L352" s="132" t="s">
        <v>1237</v>
      </c>
      <c r="M352" s="1"/>
    </row>
    <row r="353" spans="1:13" ht="31.5" hidden="1" x14ac:dyDescent="0.25">
      <c r="A353" s="60"/>
      <c r="B353" s="61" t="s">
        <v>1063</v>
      </c>
      <c r="C353" s="85"/>
      <c r="D353" s="62">
        <v>3950</v>
      </c>
      <c r="E353" s="15">
        <f>'[15]Trường Chinh - 3 triệu'!$C$57</f>
        <v>4130000</v>
      </c>
      <c r="F353" s="25">
        <f t="shared" si="38"/>
        <v>4130</v>
      </c>
      <c r="G353" s="12">
        <f t="shared" si="33"/>
        <v>2065</v>
      </c>
      <c r="H353" s="12">
        <f t="shared" si="34"/>
        <v>1652</v>
      </c>
      <c r="I353" s="12">
        <f t="shared" si="35"/>
        <v>1239</v>
      </c>
      <c r="J353" s="12">
        <f t="shared" si="36"/>
        <v>826</v>
      </c>
      <c r="K353" s="144">
        <f t="shared" si="39"/>
        <v>1.0455696202531646</v>
      </c>
      <c r="L353" s="132" t="s">
        <v>1237</v>
      </c>
      <c r="M353" s="1"/>
    </row>
    <row r="354" spans="1:13" ht="33" x14ac:dyDescent="0.25">
      <c r="A354" s="4">
        <v>17</v>
      </c>
      <c r="B354" s="6" t="s">
        <v>33</v>
      </c>
      <c r="C354" s="27"/>
      <c r="D354" s="11"/>
      <c r="E354" s="14"/>
      <c r="F354" s="25"/>
      <c r="G354" s="12"/>
      <c r="H354" s="12"/>
      <c r="I354" s="12"/>
      <c r="J354" s="12"/>
      <c r="K354" s="144"/>
      <c r="L354" s="96" t="s">
        <v>1205</v>
      </c>
      <c r="M354" s="139"/>
    </row>
    <row r="355" spans="1:13" ht="33" x14ac:dyDescent="0.25">
      <c r="A355" s="8"/>
      <c r="B355" s="10" t="s">
        <v>268</v>
      </c>
      <c r="C355" s="27"/>
      <c r="D355" s="11">
        <v>21500</v>
      </c>
      <c r="E355" s="15">
        <f>'[74]Nguyễn Thị Minh Khai - 1'!$C$57</f>
        <v>22610000</v>
      </c>
      <c r="F355" s="25">
        <f t="shared" si="32"/>
        <v>22610</v>
      </c>
      <c r="G355" s="12">
        <f t="shared" si="33"/>
        <v>11305</v>
      </c>
      <c r="H355" s="12">
        <f t="shared" si="34"/>
        <v>9044</v>
      </c>
      <c r="I355" s="12">
        <f t="shared" si="35"/>
        <v>6783</v>
      </c>
      <c r="J355" s="12">
        <f t="shared" si="36"/>
        <v>4522</v>
      </c>
      <c r="K355" s="144">
        <f t="shared" si="37"/>
        <v>1.0516279069767442</v>
      </c>
      <c r="L355" s="96" t="s">
        <v>1205</v>
      </c>
      <c r="M355" s="139" t="s">
        <v>1206</v>
      </c>
    </row>
    <row r="356" spans="1:13" ht="49.5" hidden="1" x14ac:dyDescent="0.25">
      <c r="A356" s="8"/>
      <c r="B356" s="10" t="s">
        <v>1244</v>
      </c>
      <c r="C356" s="27"/>
      <c r="D356" s="11">
        <v>17490</v>
      </c>
      <c r="E356" s="15">
        <f>'[74]Nguyễn THị Minh Khai- 2'!$C$57</f>
        <v>18380000</v>
      </c>
      <c r="F356" s="25">
        <f t="shared" si="32"/>
        <v>18380</v>
      </c>
      <c r="G356" s="12">
        <f t="shared" si="33"/>
        <v>9190</v>
      </c>
      <c r="H356" s="12">
        <f t="shared" si="34"/>
        <v>7352</v>
      </c>
      <c r="I356" s="12">
        <f t="shared" si="35"/>
        <v>5514</v>
      </c>
      <c r="J356" s="12">
        <f t="shared" si="36"/>
        <v>3676</v>
      </c>
      <c r="K356" s="144">
        <f t="shared" si="37"/>
        <v>1.0508862206975416</v>
      </c>
      <c r="L356" s="96" t="s">
        <v>1202</v>
      </c>
      <c r="M356" s="139" t="s">
        <v>1203</v>
      </c>
    </row>
    <row r="357" spans="1:13" ht="49.5" hidden="1" x14ac:dyDescent="0.25">
      <c r="A357" s="4">
        <v>62</v>
      </c>
      <c r="B357" s="6" t="s">
        <v>269</v>
      </c>
      <c r="C357" s="27"/>
      <c r="D357" s="11">
        <v>10210</v>
      </c>
      <c r="E357" s="15">
        <f>'[75]Lê Quý Đôn'!$C$57</f>
        <v>10750000</v>
      </c>
      <c r="F357" s="25">
        <f t="shared" si="32"/>
        <v>10750</v>
      </c>
      <c r="G357" s="12">
        <f t="shared" si="33"/>
        <v>5375</v>
      </c>
      <c r="H357" s="12">
        <f t="shared" si="34"/>
        <v>4300</v>
      </c>
      <c r="I357" s="12">
        <f t="shared" si="35"/>
        <v>3225</v>
      </c>
      <c r="J357" s="12">
        <f t="shared" si="36"/>
        <v>2150</v>
      </c>
      <c r="K357" s="144">
        <f t="shared" si="37"/>
        <v>1.0528893241919686</v>
      </c>
      <c r="L357" s="96" t="s">
        <v>1166</v>
      </c>
      <c r="M357" s="139"/>
    </row>
    <row r="358" spans="1:13" hidden="1" x14ac:dyDescent="0.25">
      <c r="A358" s="4">
        <v>63</v>
      </c>
      <c r="B358" s="6" t="s">
        <v>270</v>
      </c>
      <c r="C358" s="27"/>
      <c r="D358" s="11">
        <v>10670</v>
      </c>
      <c r="E358" s="15">
        <f>'[76]Lương Thế Vinh'!$C$57</f>
        <v>11270000</v>
      </c>
      <c r="F358" s="25">
        <f t="shared" si="32"/>
        <v>11270</v>
      </c>
      <c r="G358" s="12">
        <f t="shared" si="33"/>
        <v>5635</v>
      </c>
      <c r="H358" s="12">
        <f t="shared" si="34"/>
        <v>4508</v>
      </c>
      <c r="I358" s="12">
        <f t="shared" si="35"/>
        <v>3381</v>
      </c>
      <c r="J358" s="12">
        <f t="shared" si="36"/>
        <v>2254</v>
      </c>
      <c r="K358" s="144">
        <f t="shared" si="37"/>
        <v>1.0562324273664481</v>
      </c>
      <c r="L358" s="96" t="s">
        <v>1166</v>
      </c>
      <c r="M358" s="139"/>
    </row>
    <row r="359" spans="1:13" hidden="1" x14ac:dyDescent="0.25">
      <c r="A359" s="4">
        <v>64</v>
      </c>
      <c r="B359" s="6" t="s">
        <v>16</v>
      </c>
      <c r="C359" s="27"/>
      <c r="D359" s="11">
        <v>10670</v>
      </c>
      <c r="E359" s="15">
        <f>'[77]Hà Huy Tập'!$C$57</f>
        <v>11270000</v>
      </c>
      <c r="F359" s="25">
        <f t="shared" si="32"/>
        <v>11270</v>
      </c>
      <c r="G359" s="12">
        <f t="shared" si="33"/>
        <v>5635</v>
      </c>
      <c r="H359" s="12">
        <f t="shared" si="34"/>
        <v>4508</v>
      </c>
      <c r="I359" s="12">
        <f t="shared" si="35"/>
        <v>3381</v>
      </c>
      <c r="J359" s="12">
        <f t="shared" si="36"/>
        <v>2254</v>
      </c>
      <c r="K359" s="144">
        <f t="shared" si="37"/>
        <v>1.0562324273664481</v>
      </c>
      <c r="L359" s="96" t="s">
        <v>1166</v>
      </c>
      <c r="M359" s="139"/>
    </row>
    <row r="360" spans="1:13" hidden="1" x14ac:dyDescent="0.25">
      <c r="A360" s="4">
        <v>65</v>
      </c>
      <c r="B360" s="6" t="s">
        <v>271</v>
      </c>
      <c r="C360" s="27"/>
      <c r="D360" s="11">
        <v>10670</v>
      </c>
      <c r="E360" s="15">
        <f>'[78]Hàm Nghi'!$C$57</f>
        <v>11270000</v>
      </c>
      <c r="F360" s="25">
        <f t="shared" si="32"/>
        <v>11270</v>
      </c>
      <c r="G360" s="12">
        <f t="shared" si="33"/>
        <v>5635</v>
      </c>
      <c r="H360" s="12">
        <f t="shared" si="34"/>
        <v>4508</v>
      </c>
      <c r="I360" s="12">
        <f t="shared" si="35"/>
        <v>3381</v>
      </c>
      <c r="J360" s="12">
        <f t="shared" si="36"/>
        <v>2254</v>
      </c>
      <c r="K360" s="144">
        <f t="shared" si="37"/>
        <v>1.0562324273664481</v>
      </c>
      <c r="L360" s="96" t="s">
        <v>1166</v>
      </c>
      <c r="M360" s="139"/>
    </row>
    <row r="361" spans="1:13" ht="49.5" hidden="1" x14ac:dyDescent="0.25">
      <c r="A361" s="4">
        <v>66</v>
      </c>
      <c r="B361" s="6" t="s">
        <v>272</v>
      </c>
      <c r="C361" s="27"/>
      <c r="D361" s="11">
        <v>3910</v>
      </c>
      <c r="E361" s="15">
        <v>4110000</v>
      </c>
      <c r="F361" s="25">
        <f t="shared" si="32"/>
        <v>4110</v>
      </c>
      <c r="G361" s="12">
        <f t="shared" si="33"/>
        <v>2055</v>
      </c>
      <c r="H361" s="12">
        <f t="shared" si="34"/>
        <v>1644</v>
      </c>
      <c r="I361" s="12">
        <f t="shared" si="35"/>
        <v>1233</v>
      </c>
      <c r="J361" s="12">
        <f t="shared" si="36"/>
        <v>822</v>
      </c>
      <c r="K361" s="144">
        <f t="shared" si="37"/>
        <v>1.051150895140665</v>
      </c>
      <c r="L361" s="96" t="s">
        <v>1166</v>
      </c>
      <c r="M361" s="139"/>
    </row>
    <row r="362" spans="1:13" hidden="1" x14ac:dyDescent="0.25">
      <c r="A362" s="4">
        <v>67</v>
      </c>
      <c r="B362" s="6" t="s">
        <v>273</v>
      </c>
      <c r="C362" s="27"/>
      <c r="D362" s="11">
        <v>9780</v>
      </c>
      <c r="E362" s="15">
        <f>'[79]Đào Duy Từ'!$C$57</f>
        <v>10270000</v>
      </c>
      <c r="F362" s="25">
        <f t="shared" si="32"/>
        <v>10270</v>
      </c>
      <c r="G362" s="12">
        <f t="shared" si="33"/>
        <v>5135</v>
      </c>
      <c r="H362" s="12">
        <f t="shared" si="34"/>
        <v>4108</v>
      </c>
      <c r="I362" s="12">
        <f t="shared" si="35"/>
        <v>3081</v>
      </c>
      <c r="J362" s="12">
        <f t="shared" si="36"/>
        <v>2054</v>
      </c>
      <c r="K362" s="144">
        <f t="shared" si="37"/>
        <v>1.0501022494887526</v>
      </c>
      <c r="L362" s="96" t="s">
        <v>1166</v>
      </c>
      <c r="M362" s="139"/>
    </row>
    <row r="363" spans="1:13" hidden="1" x14ac:dyDescent="0.25">
      <c r="A363" s="4">
        <v>68</v>
      </c>
      <c r="B363" s="6" t="s">
        <v>274</v>
      </c>
      <c r="C363" s="27"/>
      <c r="D363" s="11">
        <v>10670</v>
      </c>
      <c r="E363" s="15">
        <f>'[80]Nguyễn Khuyến'!$C$57</f>
        <v>11270000</v>
      </c>
      <c r="F363" s="25">
        <f t="shared" si="32"/>
        <v>11270</v>
      </c>
      <c r="G363" s="12">
        <f t="shared" si="33"/>
        <v>5635</v>
      </c>
      <c r="H363" s="12">
        <f t="shared" si="34"/>
        <v>4508</v>
      </c>
      <c r="I363" s="12">
        <f t="shared" si="35"/>
        <v>3381</v>
      </c>
      <c r="J363" s="12">
        <f t="shared" si="36"/>
        <v>2254</v>
      </c>
      <c r="K363" s="144">
        <f t="shared" si="37"/>
        <v>1.0562324273664481</v>
      </c>
      <c r="L363" s="96" t="s">
        <v>1166</v>
      </c>
      <c r="M363" s="139"/>
    </row>
    <row r="364" spans="1:13" hidden="1" x14ac:dyDescent="0.25">
      <c r="A364" s="4">
        <v>69</v>
      </c>
      <c r="B364" s="6" t="s">
        <v>26</v>
      </c>
      <c r="C364" s="27"/>
      <c r="D364" s="11">
        <v>10670</v>
      </c>
      <c r="E364" s="15">
        <f>'[81]Trương Định'!$C$57</f>
        <v>11270000</v>
      </c>
      <c r="F364" s="25">
        <f t="shared" si="32"/>
        <v>11270</v>
      </c>
      <c r="G364" s="12">
        <f t="shared" si="33"/>
        <v>5635</v>
      </c>
      <c r="H364" s="12">
        <f t="shared" si="34"/>
        <v>4508</v>
      </c>
      <c r="I364" s="12">
        <f t="shared" si="35"/>
        <v>3381</v>
      </c>
      <c r="J364" s="12">
        <f t="shared" si="36"/>
        <v>2254</v>
      </c>
      <c r="K364" s="144">
        <f t="shared" si="37"/>
        <v>1.0562324273664481</v>
      </c>
      <c r="L364" s="96" t="s">
        <v>1166</v>
      </c>
      <c r="M364" s="139"/>
    </row>
    <row r="365" spans="1:13" ht="33" hidden="1" x14ac:dyDescent="0.25">
      <c r="A365" s="4">
        <v>70</v>
      </c>
      <c r="B365" s="6" t="s">
        <v>27</v>
      </c>
      <c r="C365" s="27"/>
      <c r="D365" s="11">
        <v>13040</v>
      </c>
      <c r="E365" s="15">
        <f>'[82]Huỳnh THúc KHáng'!$C$57</f>
        <v>13710000</v>
      </c>
      <c r="F365" s="25">
        <f t="shared" si="32"/>
        <v>13710</v>
      </c>
      <c r="G365" s="12">
        <f t="shared" si="33"/>
        <v>6855</v>
      </c>
      <c r="H365" s="12">
        <f t="shared" si="34"/>
        <v>5484</v>
      </c>
      <c r="I365" s="12">
        <f t="shared" si="35"/>
        <v>4113</v>
      </c>
      <c r="J365" s="12">
        <f t="shared" si="36"/>
        <v>2742</v>
      </c>
      <c r="K365" s="144">
        <f t="shared" si="37"/>
        <v>1.0513803680981595</v>
      </c>
      <c r="L365" s="96" t="s">
        <v>1166</v>
      </c>
      <c r="M365" s="139"/>
    </row>
    <row r="366" spans="1:13" hidden="1" x14ac:dyDescent="0.25">
      <c r="A366" s="4">
        <v>71</v>
      </c>
      <c r="B366" s="6" t="s">
        <v>275</v>
      </c>
      <c r="C366" s="27"/>
      <c r="D366" s="11">
        <v>11180</v>
      </c>
      <c r="E366" s="15">
        <f>'[83]Lê Đại Hành'!$C$57</f>
        <v>11840000</v>
      </c>
      <c r="F366" s="25">
        <f t="shared" si="32"/>
        <v>11840</v>
      </c>
      <c r="G366" s="12">
        <f t="shared" si="33"/>
        <v>5920</v>
      </c>
      <c r="H366" s="12">
        <f t="shared" si="34"/>
        <v>4736</v>
      </c>
      <c r="I366" s="12">
        <f t="shared" si="35"/>
        <v>3552</v>
      </c>
      <c r="J366" s="12">
        <f t="shared" si="36"/>
        <v>2368</v>
      </c>
      <c r="K366" s="144">
        <f t="shared" si="37"/>
        <v>1.0590339892665475</v>
      </c>
      <c r="L366" s="96" t="s">
        <v>1166</v>
      </c>
      <c r="M366" s="139"/>
    </row>
    <row r="367" spans="1:13" hidden="1" x14ac:dyDescent="0.25">
      <c r="A367" s="4">
        <v>72</v>
      </c>
      <c r="B367" s="6" t="s">
        <v>276</v>
      </c>
      <c r="C367" s="27"/>
      <c r="D367" s="11">
        <v>11180</v>
      </c>
      <c r="E367" s="15">
        <f>'[84]Lê Đại Hành'!$C$57</f>
        <v>11840000</v>
      </c>
      <c r="F367" s="25">
        <f t="shared" si="32"/>
        <v>11840</v>
      </c>
      <c r="G367" s="12">
        <f t="shared" si="33"/>
        <v>5920</v>
      </c>
      <c r="H367" s="12">
        <f t="shared" si="34"/>
        <v>4736</v>
      </c>
      <c r="I367" s="12">
        <f t="shared" si="35"/>
        <v>3552</v>
      </c>
      <c r="J367" s="12">
        <f t="shared" si="36"/>
        <v>2368</v>
      </c>
      <c r="K367" s="144">
        <f t="shared" si="37"/>
        <v>1.0590339892665475</v>
      </c>
      <c r="L367" s="96" t="s">
        <v>1166</v>
      </c>
      <c r="M367" s="139"/>
    </row>
    <row r="368" spans="1:13" hidden="1" x14ac:dyDescent="0.25">
      <c r="A368" s="4">
        <v>73</v>
      </c>
      <c r="B368" s="6" t="s">
        <v>277</v>
      </c>
      <c r="C368" s="27"/>
      <c r="D368" s="11">
        <v>11740</v>
      </c>
      <c r="E368" s="15">
        <f>'[85]Pinăng Tắc'!$C$57</f>
        <v>12340000</v>
      </c>
      <c r="F368" s="25">
        <f t="shared" si="32"/>
        <v>12340</v>
      </c>
      <c r="G368" s="12">
        <f t="shared" si="33"/>
        <v>6170</v>
      </c>
      <c r="H368" s="12">
        <f t="shared" si="34"/>
        <v>4936</v>
      </c>
      <c r="I368" s="12">
        <f t="shared" si="35"/>
        <v>3702</v>
      </c>
      <c r="J368" s="12">
        <f t="shared" si="36"/>
        <v>2468</v>
      </c>
      <c r="K368" s="144">
        <f t="shared" si="37"/>
        <v>1.051107325383305</v>
      </c>
      <c r="L368" s="96" t="s">
        <v>1166</v>
      </c>
      <c r="M368" s="139"/>
    </row>
    <row r="369" spans="1:13" hidden="1" x14ac:dyDescent="0.25">
      <c r="A369" s="4">
        <v>74</v>
      </c>
      <c r="B369" s="6" t="s">
        <v>278</v>
      </c>
      <c r="C369" s="27"/>
      <c r="D369" s="11">
        <v>9780</v>
      </c>
      <c r="E369" s="15">
        <f>'[86]Lương Văn Can'!$C$57</f>
        <v>10270000</v>
      </c>
      <c r="F369" s="25">
        <f t="shared" si="32"/>
        <v>10270</v>
      </c>
      <c r="G369" s="12">
        <f t="shared" si="33"/>
        <v>5135</v>
      </c>
      <c r="H369" s="12">
        <f t="shared" si="34"/>
        <v>4108</v>
      </c>
      <c r="I369" s="12">
        <f t="shared" si="35"/>
        <v>3081</v>
      </c>
      <c r="J369" s="12">
        <f t="shared" si="36"/>
        <v>2054</v>
      </c>
      <c r="K369" s="144">
        <f t="shared" si="37"/>
        <v>1.0501022494887526</v>
      </c>
      <c r="L369" s="96" t="s">
        <v>1166</v>
      </c>
      <c r="M369" s="139"/>
    </row>
    <row r="370" spans="1:13" hidden="1" x14ac:dyDescent="0.25">
      <c r="A370" s="4">
        <v>75</v>
      </c>
      <c r="B370" s="6" t="s">
        <v>279</v>
      </c>
      <c r="C370" s="27"/>
      <c r="D370" s="11">
        <v>9030</v>
      </c>
      <c r="E370" s="15">
        <f>'[87]Duy Tân'!$C$57</f>
        <v>9510000</v>
      </c>
      <c r="F370" s="25">
        <f t="shared" si="32"/>
        <v>9510</v>
      </c>
      <c r="G370" s="12">
        <f t="shared" si="33"/>
        <v>4755</v>
      </c>
      <c r="H370" s="12">
        <f t="shared" si="34"/>
        <v>3804</v>
      </c>
      <c r="I370" s="12">
        <f t="shared" si="35"/>
        <v>2853</v>
      </c>
      <c r="J370" s="12">
        <f t="shared" si="36"/>
        <v>1902</v>
      </c>
      <c r="K370" s="144">
        <f t="shared" si="37"/>
        <v>1.0531561461794019</v>
      </c>
      <c r="L370" s="96" t="s">
        <v>1166</v>
      </c>
      <c r="M370" s="139"/>
    </row>
    <row r="371" spans="1:13" hidden="1" x14ac:dyDescent="0.25">
      <c r="A371" s="4">
        <v>76</v>
      </c>
      <c r="B371" s="6" t="s">
        <v>36</v>
      </c>
      <c r="C371" s="27"/>
      <c r="D371" s="11"/>
      <c r="E371" s="14"/>
      <c r="F371" s="25"/>
      <c r="G371" s="12"/>
      <c r="H371" s="12"/>
      <c r="I371" s="12"/>
      <c r="J371" s="12"/>
      <c r="K371" s="144"/>
      <c r="L371" s="96" t="s">
        <v>1166</v>
      </c>
      <c r="M371" s="139"/>
    </row>
    <row r="372" spans="1:13" ht="33" hidden="1" x14ac:dyDescent="0.25">
      <c r="A372" s="8" t="s">
        <v>462</v>
      </c>
      <c r="B372" s="98" t="s">
        <v>280</v>
      </c>
      <c r="C372" s="27" t="s">
        <v>1142</v>
      </c>
      <c r="D372" s="11">
        <v>3560</v>
      </c>
      <c r="E372" s="15">
        <f>'[88]Đổng Dậu 1'!$C$57</f>
        <v>3780000</v>
      </c>
      <c r="F372" s="25">
        <f t="shared" si="32"/>
        <v>3780</v>
      </c>
      <c r="G372" s="12">
        <f t="shared" si="33"/>
        <v>1890</v>
      </c>
      <c r="H372" s="12">
        <f t="shared" si="34"/>
        <v>1512</v>
      </c>
      <c r="I372" s="12">
        <f t="shared" si="35"/>
        <v>1134</v>
      </c>
      <c r="J372" s="12">
        <f t="shared" si="36"/>
        <v>756</v>
      </c>
      <c r="K372" s="144">
        <f t="shared" si="37"/>
        <v>1.0617977528089888</v>
      </c>
      <c r="L372" s="96" t="s">
        <v>1166</v>
      </c>
      <c r="M372" s="139" t="s">
        <v>1207</v>
      </c>
    </row>
    <row r="373" spans="1:13" hidden="1" x14ac:dyDescent="0.25">
      <c r="A373" s="8" t="s">
        <v>463</v>
      </c>
      <c r="B373" s="98" t="s">
        <v>281</v>
      </c>
      <c r="C373" s="27" t="s">
        <v>1142</v>
      </c>
      <c r="D373" s="11">
        <v>2840</v>
      </c>
      <c r="E373" s="15">
        <f>'[88]Đổng Dậu 2'!$C$57</f>
        <v>2980000</v>
      </c>
      <c r="F373" s="25">
        <f t="shared" si="32"/>
        <v>2980</v>
      </c>
      <c r="G373" s="12">
        <f t="shared" si="33"/>
        <v>1490</v>
      </c>
      <c r="H373" s="12">
        <f t="shared" si="34"/>
        <v>1192</v>
      </c>
      <c r="I373" s="12">
        <f t="shared" si="35"/>
        <v>894</v>
      </c>
      <c r="J373" s="12">
        <f t="shared" si="36"/>
        <v>596</v>
      </c>
      <c r="K373" s="144">
        <f t="shared" si="37"/>
        <v>1.0492957746478873</v>
      </c>
      <c r="L373" s="96" t="s">
        <v>1166</v>
      </c>
      <c r="M373" s="139"/>
    </row>
    <row r="374" spans="1:13" hidden="1" x14ac:dyDescent="0.25">
      <c r="A374" s="4">
        <v>77</v>
      </c>
      <c r="B374" s="6" t="s">
        <v>282</v>
      </c>
      <c r="C374" s="27"/>
      <c r="D374" s="11">
        <v>4990</v>
      </c>
      <c r="E374" s="15">
        <f>'[89]Trần Quang Khải'!$C$57</f>
        <v>5260000</v>
      </c>
      <c r="F374" s="25">
        <f t="shared" si="32"/>
        <v>5260</v>
      </c>
      <c r="G374" s="12">
        <f t="shared" si="33"/>
        <v>2630</v>
      </c>
      <c r="H374" s="12">
        <f t="shared" si="34"/>
        <v>2104</v>
      </c>
      <c r="I374" s="12">
        <f t="shared" si="35"/>
        <v>1578</v>
      </c>
      <c r="J374" s="12">
        <f t="shared" si="36"/>
        <v>1052</v>
      </c>
      <c r="K374" s="144">
        <f t="shared" si="37"/>
        <v>1.0541082164328657</v>
      </c>
      <c r="L374" s="96" t="s">
        <v>1166</v>
      </c>
      <c r="M374" s="139"/>
    </row>
    <row r="375" spans="1:13" hidden="1" x14ac:dyDescent="0.25">
      <c r="A375" s="4">
        <v>78</v>
      </c>
      <c r="B375" s="6" t="s">
        <v>283</v>
      </c>
      <c r="C375" s="27"/>
      <c r="D375" s="11">
        <v>4990</v>
      </c>
      <c r="E375" s="15">
        <f>'[90]Ngô Thị Nhậm'!$C$57</f>
        <v>5260000</v>
      </c>
      <c r="F375" s="25">
        <f t="shared" si="32"/>
        <v>5260</v>
      </c>
      <c r="G375" s="12">
        <f t="shared" si="33"/>
        <v>2630</v>
      </c>
      <c r="H375" s="12">
        <f t="shared" si="34"/>
        <v>2104</v>
      </c>
      <c r="I375" s="12">
        <f t="shared" si="35"/>
        <v>1578</v>
      </c>
      <c r="J375" s="12">
        <f t="shared" si="36"/>
        <v>1052</v>
      </c>
      <c r="K375" s="144">
        <f t="shared" si="37"/>
        <v>1.0541082164328657</v>
      </c>
      <c r="L375" s="96" t="s">
        <v>1166</v>
      </c>
      <c r="M375" s="139"/>
    </row>
    <row r="376" spans="1:13" hidden="1" x14ac:dyDescent="0.25">
      <c r="A376" s="4">
        <v>79</v>
      </c>
      <c r="B376" s="6" t="s">
        <v>284</v>
      </c>
      <c r="C376" s="27"/>
      <c r="D376" s="11"/>
      <c r="E376" s="14"/>
      <c r="F376" s="12"/>
      <c r="G376" s="12"/>
      <c r="H376" s="12"/>
      <c r="I376" s="12"/>
      <c r="J376" s="12"/>
      <c r="K376" s="144"/>
      <c r="L376" s="96" t="s">
        <v>1187</v>
      </c>
      <c r="M376" s="139"/>
    </row>
    <row r="377" spans="1:13" ht="49.5" hidden="1" x14ac:dyDescent="0.25">
      <c r="A377" s="8" t="s">
        <v>464</v>
      </c>
      <c r="B377" s="10" t="s">
        <v>285</v>
      </c>
      <c r="C377" s="27"/>
      <c r="D377" s="11">
        <v>5340</v>
      </c>
      <c r="E377" s="15">
        <f>'[91]Trần Cao Vân - 1'!$C$57</f>
        <v>5670000</v>
      </c>
      <c r="F377" s="12">
        <f t="shared" si="32"/>
        <v>5670</v>
      </c>
      <c r="G377" s="12">
        <f t="shared" si="33"/>
        <v>2835</v>
      </c>
      <c r="H377" s="12">
        <f t="shared" si="34"/>
        <v>2268</v>
      </c>
      <c r="I377" s="12">
        <f t="shared" si="35"/>
        <v>1701</v>
      </c>
      <c r="J377" s="12">
        <f t="shared" si="36"/>
        <v>1134</v>
      </c>
      <c r="K377" s="144">
        <f t="shared" si="37"/>
        <v>1.0617977528089888</v>
      </c>
      <c r="L377" s="96" t="s">
        <v>1187</v>
      </c>
      <c r="M377" s="139"/>
    </row>
    <row r="378" spans="1:13" ht="33" hidden="1" x14ac:dyDescent="0.25">
      <c r="A378" s="8" t="s">
        <v>465</v>
      </c>
      <c r="B378" s="10" t="s">
        <v>286</v>
      </c>
      <c r="C378" s="27"/>
      <c r="D378" s="11">
        <v>4510</v>
      </c>
      <c r="E378" s="15">
        <f>'[91]Trần Cao Vân - 2'!$C$57</f>
        <v>4750000</v>
      </c>
      <c r="F378" s="12">
        <f t="shared" si="32"/>
        <v>4750</v>
      </c>
      <c r="G378" s="12">
        <f t="shared" si="33"/>
        <v>2375</v>
      </c>
      <c r="H378" s="12">
        <f t="shared" si="34"/>
        <v>1900</v>
      </c>
      <c r="I378" s="12">
        <f t="shared" si="35"/>
        <v>1425</v>
      </c>
      <c r="J378" s="12">
        <f t="shared" si="36"/>
        <v>950</v>
      </c>
      <c r="K378" s="144">
        <f t="shared" si="37"/>
        <v>1.0532150776053215</v>
      </c>
      <c r="L378" s="96" t="s">
        <v>1187</v>
      </c>
      <c r="M378" s="139"/>
    </row>
    <row r="379" spans="1:13" ht="49.5" hidden="1" x14ac:dyDescent="0.25">
      <c r="A379" s="4" t="s">
        <v>287</v>
      </c>
      <c r="B379" s="6" t="s">
        <v>288</v>
      </c>
      <c r="C379" s="27"/>
      <c r="D379" s="11">
        <v>5460</v>
      </c>
      <c r="E379" s="15">
        <f>'[92]Phó Đức Chính'!$C$57</f>
        <v>5780000</v>
      </c>
      <c r="F379" s="12">
        <f t="shared" si="32"/>
        <v>5780</v>
      </c>
      <c r="G379" s="12">
        <f t="shared" si="33"/>
        <v>2890</v>
      </c>
      <c r="H379" s="12">
        <f t="shared" si="34"/>
        <v>2312</v>
      </c>
      <c r="I379" s="12">
        <f t="shared" si="35"/>
        <v>1734</v>
      </c>
      <c r="J379" s="12">
        <f t="shared" si="36"/>
        <v>1156</v>
      </c>
      <c r="K379" s="144">
        <f t="shared" si="37"/>
        <v>1.0586080586080586</v>
      </c>
      <c r="L379" s="96" t="s">
        <v>1187</v>
      </c>
      <c r="M379" s="139"/>
    </row>
    <row r="380" spans="1:13" hidden="1" x14ac:dyDescent="0.25">
      <c r="A380" s="4">
        <v>81</v>
      </c>
      <c r="B380" s="6" t="s">
        <v>289</v>
      </c>
      <c r="C380" s="27"/>
      <c r="D380" s="11">
        <v>6380</v>
      </c>
      <c r="E380" s="15">
        <f>'[93]Nguyễn Cư Trinh'!$C$57</f>
        <v>6730000</v>
      </c>
      <c r="F380" s="12">
        <f t="shared" si="32"/>
        <v>6730</v>
      </c>
      <c r="G380" s="12">
        <f t="shared" si="33"/>
        <v>3365</v>
      </c>
      <c r="H380" s="12">
        <f t="shared" si="34"/>
        <v>2692</v>
      </c>
      <c r="I380" s="12">
        <f t="shared" si="35"/>
        <v>2019</v>
      </c>
      <c r="J380" s="12">
        <f t="shared" si="36"/>
        <v>1346</v>
      </c>
      <c r="K380" s="144">
        <f t="shared" si="37"/>
        <v>1.0548589341692789</v>
      </c>
      <c r="L380" s="96" t="s">
        <v>1187</v>
      </c>
      <c r="M380" s="139"/>
    </row>
    <row r="381" spans="1:13" hidden="1" x14ac:dyDescent="0.25">
      <c r="A381" s="4">
        <v>82</v>
      </c>
      <c r="B381" s="6" t="s">
        <v>290</v>
      </c>
      <c r="C381" s="27"/>
      <c r="D381" s="11"/>
      <c r="E381" s="14"/>
      <c r="F381" s="12"/>
      <c r="G381" s="12"/>
      <c r="H381" s="12"/>
      <c r="I381" s="12"/>
      <c r="J381" s="12"/>
      <c r="K381" s="144"/>
      <c r="L381" s="2" t="s">
        <v>1187</v>
      </c>
      <c r="M381" s="139"/>
    </row>
    <row r="382" spans="1:13" ht="82.5" hidden="1" x14ac:dyDescent="0.25">
      <c r="A382" s="8" t="s">
        <v>466</v>
      </c>
      <c r="B382" s="10" t="s">
        <v>291</v>
      </c>
      <c r="C382" s="81" t="s">
        <v>1131</v>
      </c>
      <c r="D382" s="11">
        <v>7390</v>
      </c>
      <c r="E382" s="15">
        <f>'[94]Bác Ái - 1'!$C$57</f>
        <v>7730000</v>
      </c>
      <c r="F382" s="12">
        <f t="shared" si="32"/>
        <v>7730</v>
      </c>
      <c r="G382" s="12">
        <f t="shared" si="33"/>
        <v>3865</v>
      </c>
      <c r="H382" s="12">
        <f t="shared" si="34"/>
        <v>3092</v>
      </c>
      <c r="I382" s="12">
        <f t="shared" si="35"/>
        <v>2319</v>
      </c>
      <c r="J382" s="12">
        <f t="shared" si="36"/>
        <v>1546</v>
      </c>
      <c r="K382" s="144">
        <f t="shared" si="37"/>
        <v>1.0460081190798376</v>
      </c>
      <c r="L382" s="2" t="s">
        <v>1187</v>
      </c>
      <c r="M382" s="139" t="s">
        <v>1187</v>
      </c>
    </row>
    <row r="383" spans="1:13" ht="33" hidden="1" x14ac:dyDescent="0.25">
      <c r="A383" s="8" t="s">
        <v>467</v>
      </c>
      <c r="B383" s="10" t="s">
        <v>292</v>
      </c>
      <c r="C383" s="27"/>
      <c r="D383" s="11">
        <v>6150</v>
      </c>
      <c r="E383" s="15">
        <f>'[94]Bác Ái - 2'!$C$57</f>
        <v>6480000</v>
      </c>
      <c r="F383" s="12">
        <f t="shared" si="32"/>
        <v>6480</v>
      </c>
      <c r="G383" s="12">
        <f t="shared" si="33"/>
        <v>3240</v>
      </c>
      <c r="H383" s="12">
        <f t="shared" si="34"/>
        <v>2592</v>
      </c>
      <c r="I383" s="12">
        <f t="shared" si="35"/>
        <v>1944</v>
      </c>
      <c r="J383" s="12">
        <f t="shared" si="36"/>
        <v>1296</v>
      </c>
      <c r="K383" s="144">
        <f t="shared" si="37"/>
        <v>1.0536585365853659</v>
      </c>
      <c r="L383" s="2" t="s">
        <v>1187</v>
      </c>
      <c r="M383" s="139" t="s">
        <v>1187</v>
      </c>
    </row>
    <row r="384" spans="1:13" hidden="1" x14ac:dyDescent="0.25">
      <c r="A384" s="4" t="s">
        <v>293</v>
      </c>
      <c r="B384" s="6" t="s">
        <v>294</v>
      </c>
      <c r="C384" s="27"/>
      <c r="D384" s="11"/>
      <c r="E384" s="14"/>
      <c r="F384" s="12"/>
      <c r="G384" s="12"/>
      <c r="H384" s="12"/>
      <c r="I384" s="12"/>
      <c r="J384" s="12"/>
      <c r="K384" s="144"/>
      <c r="L384" s="5"/>
      <c r="M384" s="134"/>
    </row>
    <row r="385" spans="1:13" ht="33" hidden="1" x14ac:dyDescent="0.25">
      <c r="A385" s="8" t="s">
        <v>468</v>
      </c>
      <c r="B385" s="10" t="s">
        <v>295</v>
      </c>
      <c r="C385" s="27"/>
      <c r="D385" s="11">
        <v>2470</v>
      </c>
      <c r="E385" s="15">
        <f>'[95]hẻm 43'!$C$57</f>
        <v>2590000</v>
      </c>
      <c r="F385" s="12">
        <f t="shared" si="32"/>
        <v>2590</v>
      </c>
      <c r="G385" s="12">
        <f t="shared" si="33"/>
        <v>1295</v>
      </c>
      <c r="H385" s="12">
        <f t="shared" si="34"/>
        <v>1036</v>
      </c>
      <c r="I385" s="12">
        <f t="shared" si="35"/>
        <v>777</v>
      </c>
      <c r="J385" s="12">
        <f t="shared" si="36"/>
        <v>518</v>
      </c>
      <c r="K385" s="144">
        <f t="shared" si="37"/>
        <v>1.048582995951417</v>
      </c>
      <c r="L385" s="2" t="s">
        <v>1187</v>
      </c>
      <c r="M385" s="139" t="s">
        <v>1187</v>
      </c>
    </row>
    <row r="386" spans="1:13" ht="49.5" hidden="1" x14ac:dyDescent="0.25">
      <c r="A386" s="8" t="s">
        <v>469</v>
      </c>
      <c r="B386" s="10" t="s">
        <v>296</v>
      </c>
      <c r="C386" s="27"/>
      <c r="D386" s="11">
        <v>3090</v>
      </c>
      <c r="E386" s="15">
        <f>'[95]hẻm 52'!$C$57</f>
        <v>3240000</v>
      </c>
      <c r="F386" s="12">
        <f t="shared" si="32"/>
        <v>3240</v>
      </c>
      <c r="G386" s="12">
        <f t="shared" si="33"/>
        <v>1620</v>
      </c>
      <c r="H386" s="12">
        <f t="shared" si="34"/>
        <v>1296</v>
      </c>
      <c r="I386" s="12">
        <f t="shared" si="35"/>
        <v>972</v>
      </c>
      <c r="J386" s="12">
        <f t="shared" si="36"/>
        <v>648</v>
      </c>
      <c r="K386" s="144">
        <f t="shared" si="37"/>
        <v>1.0485436893203883</v>
      </c>
      <c r="L386" s="2" t="s">
        <v>1187</v>
      </c>
      <c r="M386" s="139" t="s">
        <v>1187</v>
      </c>
    </row>
    <row r="387" spans="1:13" ht="33" hidden="1" x14ac:dyDescent="0.25">
      <c r="A387" s="8" t="s">
        <v>470</v>
      </c>
      <c r="B387" s="10" t="s">
        <v>297</v>
      </c>
      <c r="C387" s="27"/>
      <c r="D387" s="11">
        <v>3090</v>
      </c>
      <c r="E387" s="15">
        <f>'[95]hẻm phía bắc'!$C$57</f>
        <v>3240000</v>
      </c>
      <c r="F387" s="12">
        <f t="shared" si="32"/>
        <v>3240</v>
      </c>
      <c r="G387" s="12">
        <f t="shared" si="33"/>
        <v>1620</v>
      </c>
      <c r="H387" s="12">
        <f t="shared" si="34"/>
        <v>1296</v>
      </c>
      <c r="I387" s="12">
        <f t="shared" si="35"/>
        <v>972</v>
      </c>
      <c r="J387" s="12">
        <f t="shared" si="36"/>
        <v>648</v>
      </c>
      <c r="K387" s="144">
        <f t="shared" si="37"/>
        <v>1.0485436893203883</v>
      </c>
      <c r="L387" s="2" t="s">
        <v>1187</v>
      </c>
      <c r="M387" s="139" t="s">
        <v>1187</v>
      </c>
    </row>
    <row r="388" spans="1:13" hidden="1" x14ac:dyDescent="0.25">
      <c r="A388" s="4">
        <v>84</v>
      </c>
      <c r="B388" s="6" t="s">
        <v>298</v>
      </c>
      <c r="C388" s="27"/>
      <c r="D388" s="11">
        <v>10090</v>
      </c>
      <c r="E388" s="15">
        <f>'[96]Tự Đức'!$C$57</f>
        <v>10590000</v>
      </c>
      <c r="F388" s="25">
        <f t="shared" si="32"/>
        <v>10590</v>
      </c>
      <c r="G388" s="12">
        <f t="shared" si="33"/>
        <v>5295</v>
      </c>
      <c r="H388" s="12">
        <f t="shared" si="34"/>
        <v>4236</v>
      </c>
      <c r="I388" s="12">
        <f t="shared" si="35"/>
        <v>3177</v>
      </c>
      <c r="J388" s="12">
        <f t="shared" si="36"/>
        <v>2118</v>
      </c>
      <c r="K388" s="144">
        <f t="shared" si="37"/>
        <v>1.0495540138751238</v>
      </c>
      <c r="L388" s="2" t="s">
        <v>1166</v>
      </c>
      <c r="M388" s="139" t="s">
        <v>1166</v>
      </c>
    </row>
    <row r="389" spans="1:13" ht="33" hidden="1" x14ac:dyDescent="0.25">
      <c r="A389" s="4">
        <v>85</v>
      </c>
      <c r="B389" s="6" t="s">
        <v>299</v>
      </c>
      <c r="C389" s="27"/>
      <c r="D389" s="11"/>
      <c r="E389" s="14"/>
      <c r="F389" s="12"/>
      <c r="G389" s="12"/>
      <c r="H389" s="12"/>
      <c r="I389" s="12"/>
      <c r="J389" s="12"/>
      <c r="K389" s="144"/>
      <c r="L389" s="5"/>
      <c r="M389" s="134"/>
    </row>
    <row r="390" spans="1:13" ht="66" hidden="1" x14ac:dyDescent="0.25">
      <c r="A390" s="8" t="s">
        <v>471</v>
      </c>
      <c r="B390" s="10" t="s">
        <v>300</v>
      </c>
      <c r="C390" s="27"/>
      <c r="D390" s="11">
        <v>6540</v>
      </c>
      <c r="E390" s="15">
        <f>'[97]Mai Xuân Thưởng'!$C$57</f>
        <v>6890000</v>
      </c>
      <c r="F390" s="12">
        <f t="shared" si="32"/>
        <v>6890</v>
      </c>
      <c r="G390" s="12"/>
      <c r="H390" s="12"/>
      <c r="I390" s="12"/>
      <c r="J390" s="12"/>
      <c r="K390" s="144">
        <f t="shared" si="37"/>
        <v>1.0535168195718654</v>
      </c>
      <c r="L390" s="5" t="s">
        <v>1168</v>
      </c>
      <c r="M390" s="134"/>
    </row>
    <row r="391" spans="1:13" hidden="1" x14ac:dyDescent="0.25">
      <c r="A391" s="8" t="s">
        <v>472</v>
      </c>
      <c r="B391" s="10" t="s">
        <v>301</v>
      </c>
      <c r="C391" s="27"/>
      <c r="D391" s="11">
        <v>4420</v>
      </c>
      <c r="E391" s="15">
        <f>'[97]Lưu Thúc Kiệm'!$C$57</f>
        <v>4670000</v>
      </c>
      <c r="F391" s="12">
        <f t="shared" si="32"/>
        <v>4670</v>
      </c>
      <c r="G391" s="12"/>
      <c r="H391" s="12"/>
      <c r="I391" s="12"/>
      <c r="J391" s="12"/>
      <c r="K391" s="144">
        <f t="shared" si="37"/>
        <v>1.0565610859728507</v>
      </c>
      <c r="L391" s="5" t="s">
        <v>1168</v>
      </c>
      <c r="M391" s="134"/>
    </row>
    <row r="392" spans="1:13" hidden="1" x14ac:dyDescent="0.25">
      <c r="A392" s="8" t="s">
        <v>473</v>
      </c>
      <c r="B392" s="10" t="s">
        <v>302</v>
      </c>
      <c r="C392" s="27"/>
      <c r="D392" s="11">
        <v>4420</v>
      </c>
      <c r="E392" s="15">
        <f>'[97]Nguyễn Phúc Lan'!$C$57</f>
        <v>4670000</v>
      </c>
      <c r="F392" s="12">
        <f t="shared" si="32"/>
        <v>4670</v>
      </c>
      <c r="G392" s="12"/>
      <c r="H392" s="12"/>
      <c r="I392" s="12"/>
      <c r="J392" s="12"/>
      <c r="K392" s="144">
        <f t="shared" si="37"/>
        <v>1.0565610859728507</v>
      </c>
      <c r="L392" s="5" t="s">
        <v>1168</v>
      </c>
      <c r="M392" s="134"/>
    </row>
    <row r="393" spans="1:13" ht="33" hidden="1" x14ac:dyDescent="0.25">
      <c r="A393" s="8" t="s">
        <v>474</v>
      </c>
      <c r="B393" s="10" t="s">
        <v>303</v>
      </c>
      <c r="C393" s="27"/>
      <c r="D393" s="11">
        <v>4420</v>
      </c>
      <c r="E393" s="15">
        <f>'[97]Các đường nội bộ'!$C$57</f>
        <v>4670000</v>
      </c>
      <c r="F393" s="12">
        <f t="shared" si="32"/>
        <v>4670</v>
      </c>
      <c r="G393" s="12"/>
      <c r="H393" s="12"/>
      <c r="I393" s="12"/>
      <c r="J393" s="12"/>
      <c r="K393" s="144">
        <f t="shared" si="37"/>
        <v>1.0565610859728507</v>
      </c>
      <c r="L393" s="5" t="s">
        <v>1168</v>
      </c>
      <c r="M393" s="134"/>
    </row>
    <row r="394" spans="1:13" ht="33" hidden="1" x14ac:dyDescent="0.25">
      <c r="A394" s="4">
        <v>86</v>
      </c>
      <c r="B394" s="6" t="s">
        <v>304</v>
      </c>
      <c r="C394" s="27"/>
      <c r="D394" s="11"/>
      <c r="E394" s="14"/>
      <c r="F394" s="25"/>
      <c r="G394" s="12"/>
      <c r="H394" s="12"/>
      <c r="I394" s="12"/>
      <c r="J394" s="12"/>
      <c r="K394" s="144"/>
      <c r="L394" s="2" t="s">
        <v>1166</v>
      </c>
      <c r="M394" s="134"/>
    </row>
    <row r="395" spans="1:13" hidden="1" x14ac:dyDescent="0.25">
      <c r="A395" s="8" t="s">
        <v>475</v>
      </c>
      <c r="B395" s="10" t="s">
        <v>305</v>
      </c>
      <c r="C395" s="27"/>
      <c r="D395" s="11">
        <v>5270</v>
      </c>
      <c r="E395" s="15">
        <f>'[98]Nguyễn Bình'!$C$57</f>
        <v>5530000</v>
      </c>
      <c r="F395" s="25">
        <f t="shared" ref="F395:F458" si="40">E395/1000</f>
        <v>5530</v>
      </c>
      <c r="G395" s="12"/>
      <c r="H395" s="12"/>
      <c r="I395" s="12"/>
      <c r="J395" s="12"/>
      <c r="K395" s="144">
        <f t="shared" si="37"/>
        <v>1.0493358633776091</v>
      </c>
      <c r="L395" s="2" t="s">
        <v>1166</v>
      </c>
      <c r="M395" s="134"/>
    </row>
    <row r="396" spans="1:13" hidden="1" x14ac:dyDescent="0.25">
      <c r="A396" s="8" t="s">
        <v>476</v>
      </c>
      <c r="B396" s="10" t="s">
        <v>306</v>
      </c>
      <c r="C396" s="27"/>
      <c r="D396" s="11">
        <v>5270</v>
      </c>
      <c r="E396" s="15">
        <f>'[98]Nguyễn Bình'!$C$57</f>
        <v>5530000</v>
      </c>
      <c r="F396" s="25">
        <f t="shared" si="40"/>
        <v>5530</v>
      </c>
      <c r="G396" s="12"/>
      <c r="H396" s="12"/>
      <c r="I396" s="12"/>
      <c r="J396" s="12"/>
      <c r="K396" s="144">
        <f t="shared" ref="K396:K460" si="41">F396/D396</f>
        <v>1.0493358633776091</v>
      </c>
      <c r="L396" s="2" t="s">
        <v>1166</v>
      </c>
      <c r="M396" s="134"/>
    </row>
    <row r="397" spans="1:13" hidden="1" x14ac:dyDescent="0.25">
      <c r="A397" s="8" t="s">
        <v>477</v>
      </c>
      <c r="B397" s="10" t="s">
        <v>307</v>
      </c>
      <c r="C397" s="27"/>
      <c r="D397" s="11">
        <v>5270</v>
      </c>
      <c r="E397" s="15">
        <f>'[98]Nguyễn Bình'!$C$57</f>
        <v>5530000</v>
      </c>
      <c r="F397" s="25">
        <f t="shared" si="40"/>
        <v>5530</v>
      </c>
      <c r="G397" s="12"/>
      <c r="H397" s="12"/>
      <c r="I397" s="12"/>
      <c r="J397" s="12"/>
      <c r="K397" s="144">
        <f t="shared" si="41"/>
        <v>1.0493358633776091</v>
      </c>
      <c r="L397" s="2" t="s">
        <v>1166</v>
      </c>
      <c r="M397" s="134"/>
    </row>
    <row r="398" spans="1:13" hidden="1" x14ac:dyDescent="0.25">
      <c r="A398" s="8" t="s">
        <v>478</v>
      </c>
      <c r="B398" s="10" t="s">
        <v>308</v>
      </c>
      <c r="C398" s="27"/>
      <c r="D398" s="11">
        <v>3810</v>
      </c>
      <c r="E398" s="15">
        <f>'[98]Đặng Thái Thân'!$C$57</f>
        <v>3990000</v>
      </c>
      <c r="F398" s="25">
        <f t="shared" si="40"/>
        <v>3990</v>
      </c>
      <c r="G398" s="12"/>
      <c r="H398" s="12"/>
      <c r="I398" s="12"/>
      <c r="J398" s="12"/>
      <c r="K398" s="144">
        <f t="shared" si="41"/>
        <v>1.0472440944881889</v>
      </c>
      <c r="L398" s="2" t="s">
        <v>1166</v>
      </c>
      <c r="M398" s="134"/>
    </row>
    <row r="399" spans="1:13" hidden="1" x14ac:dyDescent="0.25">
      <c r="A399" s="8" t="s">
        <v>479</v>
      </c>
      <c r="B399" s="10" t="s">
        <v>309</v>
      </c>
      <c r="C399" s="27"/>
      <c r="D399" s="11">
        <v>3810</v>
      </c>
      <c r="E399" s="15">
        <f>'[98]Đặng Thái Thân'!$C$57</f>
        <v>3990000</v>
      </c>
      <c r="F399" s="25">
        <f t="shared" si="40"/>
        <v>3990</v>
      </c>
      <c r="G399" s="12"/>
      <c r="H399" s="12"/>
      <c r="I399" s="12"/>
      <c r="J399" s="12"/>
      <c r="K399" s="144">
        <f t="shared" si="41"/>
        <v>1.0472440944881889</v>
      </c>
      <c r="L399" s="2" t="s">
        <v>1166</v>
      </c>
      <c r="M399" s="134"/>
    </row>
    <row r="400" spans="1:13" hidden="1" x14ac:dyDescent="0.25">
      <c r="A400" s="8" t="s">
        <v>480</v>
      </c>
      <c r="B400" s="10" t="s">
        <v>310</v>
      </c>
      <c r="C400" s="27"/>
      <c r="D400" s="11">
        <v>3810</v>
      </c>
      <c r="E400" s="15">
        <f>'[98]Đặng Thái Thân'!$C$57</f>
        <v>3990000</v>
      </c>
      <c r="F400" s="25">
        <f t="shared" si="40"/>
        <v>3990</v>
      </c>
      <c r="G400" s="12"/>
      <c r="H400" s="12"/>
      <c r="I400" s="12"/>
      <c r="J400" s="12"/>
      <c r="K400" s="144">
        <f t="shared" si="41"/>
        <v>1.0472440944881889</v>
      </c>
      <c r="L400" s="2" t="s">
        <v>1166</v>
      </c>
      <c r="M400" s="134"/>
    </row>
    <row r="401" spans="1:13" hidden="1" x14ac:dyDescent="0.25">
      <c r="A401" s="4">
        <v>87</v>
      </c>
      <c r="B401" s="6" t="s">
        <v>311</v>
      </c>
      <c r="C401" s="27"/>
      <c r="D401" s="11"/>
      <c r="E401" s="14"/>
      <c r="F401" s="25"/>
      <c r="G401" s="12"/>
      <c r="H401" s="12"/>
      <c r="I401" s="12"/>
      <c r="J401" s="12"/>
      <c r="K401" s="144"/>
      <c r="L401" s="2" t="s">
        <v>1166</v>
      </c>
      <c r="M401" s="134"/>
    </row>
    <row r="402" spans="1:13" ht="49.5" hidden="1" x14ac:dyDescent="0.25">
      <c r="A402" s="8" t="s">
        <v>481</v>
      </c>
      <c r="B402" s="10" t="s">
        <v>312</v>
      </c>
      <c r="C402" s="27"/>
      <c r="D402" s="11">
        <v>11740</v>
      </c>
      <c r="E402" s="15">
        <f>'[99]1. Võ Trường Toản'!$C$56</f>
        <v>12320000</v>
      </c>
      <c r="F402" s="25">
        <f t="shared" si="40"/>
        <v>12320</v>
      </c>
      <c r="G402" s="12">
        <f t="shared" ref="G402:G455" si="42">F402*0.5</f>
        <v>6160</v>
      </c>
      <c r="H402" s="12">
        <f t="shared" ref="H402:H455" si="43">F402*0.4</f>
        <v>4928</v>
      </c>
      <c r="I402" s="12">
        <f t="shared" ref="I402:I455" si="44">F402*0.3</f>
        <v>3696</v>
      </c>
      <c r="J402" s="12">
        <f t="shared" ref="J402:J455" si="45">F402*0.2</f>
        <v>2464</v>
      </c>
      <c r="K402" s="144">
        <f t="shared" si="41"/>
        <v>1.049403747870528</v>
      </c>
      <c r="L402" s="2" t="s">
        <v>1166</v>
      </c>
      <c r="M402" s="134"/>
    </row>
    <row r="403" spans="1:13" ht="33" hidden="1" x14ac:dyDescent="0.25">
      <c r="A403" s="8" t="s">
        <v>482</v>
      </c>
      <c r="B403" s="10" t="s">
        <v>313</v>
      </c>
      <c r="C403" s="27"/>
      <c r="D403" s="11"/>
      <c r="E403" s="14"/>
      <c r="F403" s="25"/>
      <c r="G403" s="12"/>
      <c r="H403" s="12"/>
      <c r="I403" s="12"/>
      <c r="J403" s="12"/>
      <c r="K403" s="144"/>
      <c r="L403" s="2" t="s">
        <v>1166</v>
      </c>
      <c r="M403" s="134"/>
    </row>
    <row r="404" spans="1:13" ht="49.5" hidden="1" x14ac:dyDescent="0.25">
      <c r="A404" s="8"/>
      <c r="B404" s="10" t="s">
        <v>314</v>
      </c>
      <c r="C404" s="27"/>
      <c r="D404" s="11">
        <v>15650</v>
      </c>
      <c r="E404" s="15">
        <f>'[99]2.1 Trần Nguyên Hãn '!$C$56</f>
        <v>16440000</v>
      </c>
      <c r="F404" s="25">
        <f t="shared" si="40"/>
        <v>16440</v>
      </c>
      <c r="G404" s="12"/>
      <c r="H404" s="12"/>
      <c r="I404" s="12"/>
      <c r="J404" s="12"/>
      <c r="K404" s="144">
        <f t="shared" si="41"/>
        <v>1.0504792332268371</v>
      </c>
      <c r="L404" s="2" t="s">
        <v>1166</v>
      </c>
      <c r="M404" s="134"/>
    </row>
    <row r="405" spans="1:13" ht="33" hidden="1" x14ac:dyDescent="0.25">
      <c r="A405" s="8"/>
      <c r="B405" s="10" t="s">
        <v>315</v>
      </c>
      <c r="C405" s="27"/>
      <c r="D405" s="11">
        <v>14670</v>
      </c>
      <c r="E405" s="15">
        <f>'[99]3. Thủ Khoa Huân '!$C$56</f>
        <v>15420000</v>
      </c>
      <c r="F405" s="25">
        <f t="shared" si="40"/>
        <v>15420</v>
      </c>
      <c r="G405" s="12"/>
      <c r="H405" s="12"/>
      <c r="I405" s="12"/>
      <c r="J405" s="12"/>
      <c r="K405" s="144">
        <f t="shared" si="41"/>
        <v>1.0511247443762781</v>
      </c>
      <c r="L405" s="2" t="s">
        <v>1166</v>
      </c>
      <c r="M405" s="134"/>
    </row>
    <row r="406" spans="1:13" ht="49.5" hidden="1" x14ac:dyDescent="0.25">
      <c r="A406" s="8" t="s">
        <v>483</v>
      </c>
      <c r="B406" s="10" t="s">
        <v>316</v>
      </c>
      <c r="C406" s="27"/>
      <c r="D406" s="11">
        <v>14670</v>
      </c>
      <c r="E406" s="15">
        <f>'[99]3. Thủ Khoa Huân '!$C$56</f>
        <v>15420000</v>
      </c>
      <c r="F406" s="25">
        <f t="shared" si="40"/>
        <v>15420</v>
      </c>
      <c r="G406" s="12"/>
      <c r="H406" s="12"/>
      <c r="I406" s="12"/>
      <c r="J406" s="12"/>
      <c r="K406" s="144">
        <f t="shared" si="41"/>
        <v>1.0511247443762781</v>
      </c>
      <c r="L406" s="2" t="s">
        <v>1166</v>
      </c>
      <c r="M406" s="134"/>
    </row>
    <row r="407" spans="1:13" ht="33" hidden="1" x14ac:dyDescent="0.25">
      <c r="A407" s="8" t="s">
        <v>484</v>
      </c>
      <c r="B407" s="10" t="s">
        <v>317</v>
      </c>
      <c r="C407" s="27"/>
      <c r="D407" s="11">
        <v>16770</v>
      </c>
      <c r="E407" s="15">
        <f>'[99]4. Tôn Thất Thuyết '!$C$57</f>
        <v>17580000</v>
      </c>
      <c r="F407" s="25">
        <f t="shared" si="40"/>
        <v>17580</v>
      </c>
      <c r="G407" s="12"/>
      <c r="H407" s="12"/>
      <c r="I407" s="12"/>
      <c r="J407" s="12"/>
      <c r="K407" s="144">
        <f t="shared" si="41"/>
        <v>1.0483005366726297</v>
      </c>
      <c r="L407" s="2" t="s">
        <v>1166</v>
      </c>
      <c r="M407" s="134"/>
    </row>
    <row r="408" spans="1:13" ht="33" hidden="1" x14ac:dyDescent="0.25">
      <c r="A408" s="8" t="s">
        <v>485</v>
      </c>
      <c r="B408" s="10" t="s">
        <v>318</v>
      </c>
      <c r="C408" s="27"/>
      <c r="D408" s="11">
        <v>11740</v>
      </c>
      <c r="E408" s="15">
        <f>'[99]1. Võ Trường Toản'!$C$56</f>
        <v>12320000</v>
      </c>
      <c r="F408" s="25">
        <f t="shared" si="40"/>
        <v>12320</v>
      </c>
      <c r="G408" s="12"/>
      <c r="H408" s="12"/>
      <c r="I408" s="12"/>
      <c r="J408" s="12"/>
      <c r="K408" s="144">
        <f t="shared" si="41"/>
        <v>1.049403747870528</v>
      </c>
      <c r="L408" s="2" t="s">
        <v>1166</v>
      </c>
      <c r="M408" s="134"/>
    </row>
    <row r="409" spans="1:13" hidden="1" x14ac:dyDescent="0.25">
      <c r="A409" s="8" t="s">
        <v>486</v>
      </c>
      <c r="B409" s="10" t="s">
        <v>319</v>
      </c>
      <c r="C409" s="27"/>
      <c r="D409" s="11">
        <v>9390</v>
      </c>
      <c r="E409" s="15">
        <f>'[99]7. Đường N1, N15'!$C$56</f>
        <v>9850000</v>
      </c>
      <c r="F409" s="25">
        <f t="shared" si="40"/>
        <v>9850</v>
      </c>
      <c r="G409" s="12"/>
      <c r="H409" s="12"/>
      <c r="I409" s="12"/>
      <c r="J409" s="12"/>
      <c r="K409" s="144">
        <f t="shared" si="41"/>
        <v>1.0489882854100105</v>
      </c>
      <c r="L409" s="2" t="s">
        <v>1166</v>
      </c>
      <c r="M409" s="134"/>
    </row>
    <row r="410" spans="1:13" ht="33" hidden="1" x14ac:dyDescent="0.25">
      <c r="A410" s="8" t="s">
        <v>487</v>
      </c>
      <c r="B410" s="10" t="s">
        <v>320</v>
      </c>
      <c r="C410" s="27"/>
      <c r="D410" s="11">
        <v>11740</v>
      </c>
      <c r="E410" s="15">
        <f>'[99]1. Võ Trường Toản'!$C$56</f>
        <v>12320000</v>
      </c>
      <c r="F410" s="25">
        <f t="shared" si="40"/>
        <v>12320</v>
      </c>
      <c r="G410" s="12"/>
      <c r="H410" s="12"/>
      <c r="I410" s="12"/>
      <c r="J410" s="12"/>
      <c r="K410" s="144">
        <f t="shared" si="41"/>
        <v>1.049403747870528</v>
      </c>
      <c r="L410" s="2" t="s">
        <v>1166</v>
      </c>
      <c r="M410" s="134"/>
    </row>
    <row r="411" spans="1:13" hidden="1" x14ac:dyDescent="0.25">
      <c r="A411" s="8" t="s">
        <v>488</v>
      </c>
      <c r="B411" s="10" t="s">
        <v>321</v>
      </c>
      <c r="C411" s="27"/>
      <c r="D411" s="11">
        <v>9390</v>
      </c>
      <c r="E411" s="15">
        <f>'[99]7. Đường N1, N15'!$C$56</f>
        <v>9850000</v>
      </c>
      <c r="F411" s="25">
        <f t="shared" si="40"/>
        <v>9850</v>
      </c>
      <c r="G411" s="12"/>
      <c r="H411" s="12"/>
      <c r="I411" s="12"/>
      <c r="J411" s="12"/>
      <c r="K411" s="144">
        <f t="shared" si="41"/>
        <v>1.0489882854100105</v>
      </c>
      <c r="L411" s="2" t="s">
        <v>1166</v>
      </c>
      <c r="M411" s="134"/>
    </row>
    <row r="412" spans="1:13" hidden="1" x14ac:dyDescent="0.25">
      <c r="A412" s="8" t="s">
        <v>489</v>
      </c>
      <c r="B412" s="10" t="s">
        <v>322</v>
      </c>
      <c r="C412" s="27"/>
      <c r="D412" s="11">
        <v>9390</v>
      </c>
      <c r="E412" s="15">
        <f>'[99]7. Đường N1, N15'!$C$56</f>
        <v>9850000</v>
      </c>
      <c r="F412" s="25">
        <f t="shared" si="40"/>
        <v>9850</v>
      </c>
      <c r="G412" s="12"/>
      <c r="H412" s="12"/>
      <c r="I412" s="12"/>
      <c r="J412" s="12"/>
      <c r="K412" s="144">
        <f t="shared" si="41"/>
        <v>1.0489882854100105</v>
      </c>
      <c r="L412" s="2" t="s">
        <v>1166</v>
      </c>
      <c r="M412" s="134"/>
    </row>
    <row r="413" spans="1:13" ht="33" hidden="1" x14ac:dyDescent="0.25">
      <c r="A413" s="8" t="s">
        <v>490</v>
      </c>
      <c r="B413" s="10" t="s">
        <v>323</v>
      </c>
      <c r="C413" s="27"/>
      <c r="D413" s="11">
        <v>9390</v>
      </c>
      <c r="E413" s="15">
        <f>'[99]7. Đường N1, N15'!$C$56</f>
        <v>9850000</v>
      </c>
      <c r="F413" s="25">
        <f t="shared" si="40"/>
        <v>9850</v>
      </c>
      <c r="G413" s="12">
        <f t="shared" si="42"/>
        <v>4925</v>
      </c>
      <c r="H413" s="12">
        <f t="shared" si="43"/>
        <v>3940</v>
      </c>
      <c r="I413" s="12">
        <f t="shared" si="44"/>
        <v>2955</v>
      </c>
      <c r="J413" s="12">
        <f t="shared" si="45"/>
        <v>1970</v>
      </c>
      <c r="K413" s="144">
        <f t="shared" si="41"/>
        <v>1.0489882854100105</v>
      </c>
      <c r="L413" s="2" t="s">
        <v>1166</v>
      </c>
      <c r="M413" s="134"/>
    </row>
    <row r="414" spans="1:13" ht="33" hidden="1" x14ac:dyDescent="0.25">
      <c r="A414" s="8" t="s">
        <v>491</v>
      </c>
      <c r="B414" s="10" t="s">
        <v>324</v>
      </c>
      <c r="C414" s="27"/>
      <c r="D414" s="11">
        <v>9390</v>
      </c>
      <c r="E414" s="15">
        <f>'[99]7. Đường N1, N15'!$C$56</f>
        <v>9850000</v>
      </c>
      <c r="F414" s="25">
        <f t="shared" si="40"/>
        <v>9850</v>
      </c>
      <c r="G414" s="12"/>
      <c r="H414" s="12"/>
      <c r="I414" s="12"/>
      <c r="J414" s="12"/>
      <c r="K414" s="144">
        <f t="shared" si="41"/>
        <v>1.0489882854100105</v>
      </c>
      <c r="L414" s="2" t="s">
        <v>1166</v>
      </c>
      <c r="M414" s="134"/>
    </row>
    <row r="415" spans="1:13" ht="33" hidden="1" x14ac:dyDescent="0.25">
      <c r="A415" s="8" t="s">
        <v>492</v>
      </c>
      <c r="B415" s="10" t="s">
        <v>325</v>
      </c>
      <c r="C415" s="27"/>
      <c r="D415" s="11">
        <v>9390</v>
      </c>
      <c r="E415" s="15">
        <f>'[99]7. Đường N1, N15'!$C$56</f>
        <v>9850000</v>
      </c>
      <c r="F415" s="25">
        <f t="shared" si="40"/>
        <v>9850</v>
      </c>
      <c r="G415" s="12"/>
      <c r="H415" s="12"/>
      <c r="I415" s="12"/>
      <c r="J415" s="12"/>
      <c r="K415" s="144">
        <f t="shared" si="41"/>
        <v>1.0489882854100105</v>
      </c>
      <c r="L415" s="2" t="s">
        <v>1166</v>
      </c>
      <c r="M415" s="134"/>
    </row>
    <row r="416" spans="1:13" ht="33" hidden="1" x14ac:dyDescent="0.25">
      <c r="A416" s="8" t="s">
        <v>493</v>
      </c>
      <c r="B416" s="10" t="s">
        <v>326</v>
      </c>
      <c r="C416" s="27"/>
      <c r="D416" s="11">
        <v>9390</v>
      </c>
      <c r="E416" s="15">
        <f>'[99]7. Đường N1, N15'!$C$56</f>
        <v>9850000</v>
      </c>
      <c r="F416" s="25">
        <f t="shared" si="40"/>
        <v>9850</v>
      </c>
      <c r="G416" s="12"/>
      <c r="H416" s="12"/>
      <c r="I416" s="12"/>
      <c r="J416" s="12"/>
      <c r="K416" s="144">
        <f t="shared" si="41"/>
        <v>1.0489882854100105</v>
      </c>
      <c r="L416" s="2" t="s">
        <v>1166</v>
      </c>
      <c r="M416" s="134"/>
    </row>
    <row r="417" spans="1:13" ht="33" hidden="1" x14ac:dyDescent="0.25">
      <c r="A417" s="8" t="s">
        <v>494</v>
      </c>
      <c r="B417" s="10" t="s">
        <v>327</v>
      </c>
      <c r="C417" s="27"/>
      <c r="D417" s="11">
        <v>9390</v>
      </c>
      <c r="E417" s="15">
        <f>'[99]7. Đường N1, N15'!$C$56</f>
        <v>9850000</v>
      </c>
      <c r="F417" s="25">
        <f t="shared" si="40"/>
        <v>9850</v>
      </c>
      <c r="G417" s="12"/>
      <c r="H417" s="12"/>
      <c r="I417" s="12"/>
      <c r="J417" s="12"/>
      <c r="K417" s="144">
        <f t="shared" si="41"/>
        <v>1.0489882854100105</v>
      </c>
      <c r="L417" s="2" t="s">
        <v>1166</v>
      </c>
      <c r="M417" s="134"/>
    </row>
    <row r="418" spans="1:13" ht="33" hidden="1" x14ac:dyDescent="0.25">
      <c r="A418" s="8" t="s">
        <v>495</v>
      </c>
      <c r="B418" s="10" t="s">
        <v>328</v>
      </c>
      <c r="C418" s="27"/>
      <c r="D418" s="11">
        <v>9390</v>
      </c>
      <c r="E418" s="15">
        <f>'[99]7. Đường N1, N15'!$C$56</f>
        <v>9850000</v>
      </c>
      <c r="F418" s="25">
        <f t="shared" si="40"/>
        <v>9850</v>
      </c>
      <c r="G418" s="12"/>
      <c r="H418" s="12"/>
      <c r="I418" s="12"/>
      <c r="J418" s="12"/>
      <c r="K418" s="144">
        <f t="shared" si="41"/>
        <v>1.0489882854100105</v>
      </c>
      <c r="L418" s="2" t="s">
        <v>1166</v>
      </c>
      <c r="M418" s="134"/>
    </row>
    <row r="419" spans="1:13" ht="33" hidden="1" x14ac:dyDescent="0.25">
      <c r="A419" s="8" t="s">
        <v>496</v>
      </c>
      <c r="B419" s="10" t="s">
        <v>329</v>
      </c>
      <c r="C419" s="27"/>
      <c r="D419" s="11">
        <v>9390</v>
      </c>
      <c r="E419" s="15">
        <f>'[99]7. Đường N1, N15'!$C$56</f>
        <v>9850000</v>
      </c>
      <c r="F419" s="25">
        <f t="shared" si="40"/>
        <v>9850</v>
      </c>
      <c r="G419" s="12"/>
      <c r="H419" s="12"/>
      <c r="I419" s="12"/>
      <c r="J419" s="12"/>
      <c r="K419" s="144">
        <f t="shared" si="41"/>
        <v>1.0489882854100105</v>
      </c>
      <c r="L419" s="2" t="s">
        <v>1166</v>
      </c>
      <c r="M419" s="134"/>
    </row>
    <row r="420" spans="1:13" hidden="1" x14ac:dyDescent="0.25">
      <c r="A420" s="4">
        <v>88</v>
      </c>
      <c r="B420" s="6" t="s">
        <v>330</v>
      </c>
      <c r="C420" s="27"/>
      <c r="D420" s="11"/>
      <c r="E420" s="14"/>
      <c r="F420" s="12"/>
      <c r="G420" s="12"/>
      <c r="H420" s="12"/>
      <c r="I420" s="12"/>
      <c r="J420" s="12"/>
      <c r="K420" s="144"/>
      <c r="L420" s="5" t="s">
        <v>1168</v>
      </c>
      <c r="M420" s="134"/>
    </row>
    <row r="421" spans="1:13" hidden="1" x14ac:dyDescent="0.25">
      <c r="A421" s="8" t="s">
        <v>506</v>
      </c>
      <c r="B421" s="10" t="s">
        <v>331</v>
      </c>
      <c r="C421" s="27"/>
      <c r="D421" s="11">
        <v>14540</v>
      </c>
      <c r="E421" s="15">
        <f>'[100]Hà Huy Giáp'!$C$57</f>
        <v>15460000</v>
      </c>
      <c r="F421" s="12">
        <f t="shared" si="40"/>
        <v>15460</v>
      </c>
      <c r="G421" s="12"/>
      <c r="H421" s="12"/>
      <c r="I421" s="12"/>
      <c r="J421" s="12"/>
      <c r="K421" s="144">
        <f t="shared" si="41"/>
        <v>1.0632737276478679</v>
      </c>
      <c r="L421" s="5" t="s">
        <v>1168</v>
      </c>
      <c r="M421" s="134"/>
    </row>
    <row r="422" spans="1:13" ht="33" hidden="1" x14ac:dyDescent="0.25">
      <c r="A422" s="8" t="s">
        <v>507</v>
      </c>
      <c r="B422" s="10" t="s">
        <v>332</v>
      </c>
      <c r="C422" s="27"/>
      <c r="D422" s="11">
        <v>12970</v>
      </c>
      <c r="E422" s="15">
        <f>'[100]Trần Quốc Thảo'!$C$57</f>
        <v>13580000</v>
      </c>
      <c r="F422" s="12">
        <f t="shared" si="40"/>
        <v>13580</v>
      </c>
      <c r="G422" s="12">
        <f t="shared" si="42"/>
        <v>6790</v>
      </c>
      <c r="H422" s="12">
        <f t="shared" si="43"/>
        <v>5432</v>
      </c>
      <c r="I422" s="12">
        <f t="shared" si="44"/>
        <v>4074</v>
      </c>
      <c r="J422" s="12">
        <f t="shared" si="45"/>
        <v>2716</v>
      </c>
      <c r="K422" s="144">
        <f t="shared" si="41"/>
        <v>1.0470316114109484</v>
      </c>
      <c r="L422" s="5" t="s">
        <v>1168</v>
      </c>
      <c r="M422" s="134"/>
    </row>
    <row r="423" spans="1:13" ht="33" hidden="1" x14ac:dyDescent="0.25">
      <c r="A423" s="8" t="s">
        <v>508</v>
      </c>
      <c r="B423" s="10" t="s">
        <v>333</v>
      </c>
      <c r="C423" s="27"/>
      <c r="D423" s="11">
        <v>11920</v>
      </c>
      <c r="E423" s="15">
        <f>'[100]Dương Quảng Hàm'!$C$57</f>
        <v>12490000</v>
      </c>
      <c r="F423" s="12">
        <f t="shared" si="40"/>
        <v>12490</v>
      </c>
      <c r="G423" s="12">
        <f t="shared" si="42"/>
        <v>6245</v>
      </c>
      <c r="H423" s="12">
        <f t="shared" si="43"/>
        <v>4996</v>
      </c>
      <c r="I423" s="12">
        <f t="shared" si="44"/>
        <v>3747</v>
      </c>
      <c r="J423" s="12">
        <f t="shared" si="45"/>
        <v>2498</v>
      </c>
      <c r="K423" s="144">
        <f t="shared" si="41"/>
        <v>1.0478187919463087</v>
      </c>
      <c r="L423" s="5" t="s">
        <v>1168</v>
      </c>
      <c r="M423" s="134"/>
    </row>
    <row r="424" spans="1:13" ht="66" hidden="1" x14ac:dyDescent="0.25">
      <c r="A424" s="8" t="s">
        <v>509</v>
      </c>
      <c r="B424" s="10" t="s">
        <v>334</v>
      </c>
      <c r="C424" s="27"/>
      <c r="D424" s="11">
        <v>12970</v>
      </c>
      <c r="E424" s="15">
        <f>'[100]Trần Quốc Thảo'!$C$57</f>
        <v>13580000</v>
      </c>
      <c r="F424" s="12">
        <f t="shared" si="40"/>
        <v>13580</v>
      </c>
      <c r="G424" s="12">
        <f t="shared" si="42"/>
        <v>6790</v>
      </c>
      <c r="H424" s="12">
        <f t="shared" si="43"/>
        <v>5432</v>
      </c>
      <c r="I424" s="12">
        <f t="shared" si="44"/>
        <v>4074</v>
      </c>
      <c r="J424" s="12">
        <f t="shared" si="45"/>
        <v>2716</v>
      </c>
      <c r="K424" s="144">
        <f t="shared" si="41"/>
        <v>1.0470316114109484</v>
      </c>
      <c r="L424" s="5" t="s">
        <v>1168</v>
      </c>
      <c r="M424" s="134"/>
    </row>
    <row r="425" spans="1:13" ht="33" hidden="1" x14ac:dyDescent="0.25">
      <c r="A425" s="8" t="s">
        <v>510</v>
      </c>
      <c r="B425" s="10" t="s">
        <v>335</v>
      </c>
      <c r="C425" s="27"/>
      <c r="D425" s="11">
        <v>11920</v>
      </c>
      <c r="E425" s="15">
        <f>'[100]Dương Quảng Hàm'!$C$57</f>
        <v>12490000</v>
      </c>
      <c r="F425" s="12">
        <f t="shared" si="40"/>
        <v>12490</v>
      </c>
      <c r="G425" s="12">
        <f t="shared" si="42"/>
        <v>6245</v>
      </c>
      <c r="H425" s="12">
        <f t="shared" si="43"/>
        <v>4996</v>
      </c>
      <c r="I425" s="12">
        <f t="shared" si="44"/>
        <v>3747</v>
      </c>
      <c r="J425" s="12">
        <f t="shared" si="45"/>
        <v>2498</v>
      </c>
      <c r="K425" s="144">
        <f t="shared" si="41"/>
        <v>1.0478187919463087</v>
      </c>
      <c r="L425" s="5" t="s">
        <v>1168</v>
      </c>
      <c r="M425" s="134"/>
    </row>
    <row r="426" spans="1:13" ht="33" hidden="1" x14ac:dyDescent="0.25">
      <c r="A426" s="8" t="s">
        <v>511</v>
      </c>
      <c r="B426" s="10" t="s">
        <v>336</v>
      </c>
      <c r="C426" s="27"/>
      <c r="D426" s="11">
        <v>12970</v>
      </c>
      <c r="E426" s="15">
        <f>'[100]Trần Quốc Thảo'!$C$57</f>
        <v>13580000</v>
      </c>
      <c r="F426" s="12">
        <f t="shared" si="40"/>
        <v>13580</v>
      </c>
      <c r="G426" s="12">
        <f t="shared" si="42"/>
        <v>6790</v>
      </c>
      <c r="H426" s="12">
        <f t="shared" si="43"/>
        <v>5432</v>
      </c>
      <c r="I426" s="12">
        <f t="shared" si="44"/>
        <v>4074</v>
      </c>
      <c r="J426" s="12">
        <f t="shared" si="45"/>
        <v>2716</v>
      </c>
      <c r="K426" s="144">
        <f t="shared" si="41"/>
        <v>1.0470316114109484</v>
      </c>
      <c r="L426" s="5" t="s">
        <v>1168</v>
      </c>
      <c r="M426" s="134"/>
    </row>
    <row r="427" spans="1:13" ht="33" hidden="1" x14ac:dyDescent="0.25">
      <c r="A427" s="8" t="s">
        <v>512</v>
      </c>
      <c r="B427" s="10" t="s">
        <v>337</v>
      </c>
      <c r="C427" s="27"/>
      <c r="D427" s="11">
        <v>9910</v>
      </c>
      <c r="E427" s="15">
        <f>'[100]Nguyễn Viết Xuân'!$C$57</f>
        <v>10410000</v>
      </c>
      <c r="F427" s="12">
        <f t="shared" si="40"/>
        <v>10410</v>
      </c>
      <c r="G427" s="12">
        <f t="shared" si="42"/>
        <v>5205</v>
      </c>
      <c r="H427" s="12">
        <f t="shared" si="43"/>
        <v>4164</v>
      </c>
      <c r="I427" s="12">
        <f t="shared" si="44"/>
        <v>3123</v>
      </c>
      <c r="J427" s="12">
        <f t="shared" si="45"/>
        <v>2082</v>
      </c>
      <c r="K427" s="144">
        <f t="shared" si="41"/>
        <v>1.0504540867810293</v>
      </c>
      <c r="L427" s="5" t="s">
        <v>1168</v>
      </c>
      <c r="M427" s="134"/>
    </row>
    <row r="428" spans="1:13" hidden="1" x14ac:dyDescent="0.25">
      <c r="A428" s="8" t="s">
        <v>513</v>
      </c>
      <c r="B428" s="10" t="s">
        <v>17</v>
      </c>
      <c r="C428" s="27"/>
      <c r="D428" s="11">
        <v>6940</v>
      </c>
      <c r="E428" s="15">
        <f>'[100]Nguyễn Văn Tố'!$C$57</f>
        <v>7320000</v>
      </c>
      <c r="F428" s="12">
        <f t="shared" si="40"/>
        <v>7320</v>
      </c>
      <c r="G428" s="12">
        <f t="shared" si="42"/>
        <v>3660</v>
      </c>
      <c r="H428" s="12">
        <f t="shared" si="43"/>
        <v>2928</v>
      </c>
      <c r="I428" s="12">
        <f t="shared" si="44"/>
        <v>2196</v>
      </c>
      <c r="J428" s="12">
        <f t="shared" si="45"/>
        <v>1464</v>
      </c>
      <c r="K428" s="144">
        <f t="shared" si="41"/>
        <v>1.0547550432276658</v>
      </c>
      <c r="L428" s="5" t="s">
        <v>1168</v>
      </c>
      <c r="M428" s="134"/>
    </row>
    <row r="429" spans="1:13" ht="33" hidden="1" x14ac:dyDescent="0.25">
      <c r="A429" s="8" t="s">
        <v>514</v>
      </c>
      <c r="B429" s="10" t="s">
        <v>338</v>
      </c>
      <c r="C429" s="27"/>
      <c r="D429" s="11">
        <v>6940</v>
      </c>
      <c r="E429" s="15">
        <f>'[100]Nguyễn Văn Tố'!$C$57</f>
        <v>7320000</v>
      </c>
      <c r="F429" s="12">
        <f t="shared" si="40"/>
        <v>7320</v>
      </c>
      <c r="G429" s="12">
        <f t="shared" si="42"/>
        <v>3660</v>
      </c>
      <c r="H429" s="12">
        <f t="shared" si="43"/>
        <v>2928</v>
      </c>
      <c r="I429" s="12">
        <f t="shared" si="44"/>
        <v>2196</v>
      </c>
      <c r="J429" s="12">
        <f t="shared" si="45"/>
        <v>1464</v>
      </c>
      <c r="K429" s="144">
        <f t="shared" si="41"/>
        <v>1.0547550432276658</v>
      </c>
      <c r="L429" s="5" t="s">
        <v>1168</v>
      </c>
      <c r="M429" s="134"/>
    </row>
    <row r="430" spans="1:13" ht="33" hidden="1" x14ac:dyDescent="0.25">
      <c r="A430" s="8" t="s">
        <v>515</v>
      </c>
      <c r="B430" s="10" t="s">
        <v>339</v>
      </c>
      <c r="C430" s="27"/>
      <c r="D430" s="11">
        <v>12310</v>
      </c>
      <c r="E430" s="15">
        <f>'[100]Đoàn Nhữ Hài'!$C$57</f>
        <v>12880000</v>
      </c>
      <c r="F430" s="12">
        <f t="shared" si="40"/>
        <v>12880</v>
      </c>
      <c r="G430" s="12">
        <f t="shared" si="42"/>
        <v>6440</v>
      </c>
      <c r="H430" s="12">
        <f t="shared" si="43"/>
        <v>5152</v>
      </c>
      <c r="I430" s="12">
        <f t="shared" si="44"/>
        <v>3864</v>
      </c>
      <c r="J430" s="12">
        <f t="shared" si="45"/>
        <v>2576</v>
      </c>
      <c r="K430" s="144">
        <f t="shared" si="41"/>
        <v>1.0463038180341186</v>
      </c>
      <c r="L430" s="5" t="s">
        <v>1168</v>
      </c>
      <c r="M430" s="134"/>
    </row>
    <row r="431" spans="1:13" ht="33" hidden="1" x14ac:dyDescent="0.25">
      <c r="A431" s="8" t="s">
        <v>516</v>
      </c>
      <c r="B431" s="10" t="s">
        <v>340</v>
      </c>
      <c r="C431" s="27"/>
      <c r="D431" s="11">
        <v>9910</v>
      </c>
      <c r="E431" s="15">
        <f>'[100]Nguyễn Viết Xuân'!$C$57</f>
        <v>10410000</v>
      </c>
      <c r="F431" s="12">
        <f t="shared" si="40"/>
        <v>10410</v>
      </c>
      <c r="G431" s="12">
        <f t="shared" si="42"/>
        <v>5205</v>
      </c>
      <c r="H431" s="12">
        <f t="shared" si="43"/>
        <v>4164</v>
      </c>
      <c r="I431" s="12">
        <f t="shared" si="44"/>
        <v>3123</v>
      </c>
      <c r="J431" s="12">
        <f t="shared" si="45"/>
        <v>2082</v>
      </c>
      <c r="K431" s="144">
        <f t="shared" si="41"/>
        <v>1.0504540867810293</v>
      </c>
      <c r="L431" s="5" t="s">
        <v>1168</v>
      </c>
      <c r="M431" s="134"/>
    </row>
    <row r="432" spans="1:13" ht="33" hidden="1" x14ac:dyDescent="0.25">
      <c r="A432" s="8" t="s">
        <v>517</v>
      </c>
      <c r="B432" s="10" t="s">
        <v>341</v>
      </c>
      <c r="C432" s="27"/>
      <c r="D432" s="11">
        <v>9910</v>
      </c>
      <c r="E432" s="15">
        <f>'[100]Nguyễn Viết Xuân'!$C$57</f>
        <v>10410000</v>
      </c>
      <c r="F432" s="12">
        <f t="shared" si="40"/>
        <v>10410</v>
      </c>
      <c r="G432" s="12">
        <f t="shared" si="42"/>
        <v>5205</v>
      </c>
      <c r="H432" s="12">
        <f t="shared" si="43"/>
        <v>4164</v>
      </c>
      <c r="I432" s="12">
        <f t="shared" si="44"/>
        <v>3123</v>
      </c>
      <c r="J432" s="12">
        <f t="shared" si="45"/>
        <v>2082</v>
      </c>
      <c r="K432" s="144">
        <f t="shared" si="41"/>
        <v>1.0504540867810293</v>
      </c>
      <c r="L432" s="5" t="s">
        <v>1168</v>
      </c>
      <c r="M432" s="134"/>
    </row>
    <row r="433" spans="1:13" ht="33" hidden="1" x14ac:dyDescent="0.25">
      <c r="A433" s="8" t="s">
        <v>518</v>
      </c>
      <c r="B433" s="10" t="s">
        <v>342</v>
      </c>
      <c r="C433" s="27"/>
      <c r="D433" s="11">
        <v>5780</v>
      </c>
      <c r="E433" s="15">
        <f>'[100]Đường N13'!$C$57</f>
        <v>6070000</v>
      </c>
      <c r="F433" s="12">
        <f t="shared" si="40"/>
        <v>6070</v>
      </c>
      <c r="G433" s="12">
        <f t="shared" si="42"/>
        <v>3035</v>
      </c>
      <c r="H433" s="12">
        <f t="shared" si="43"/>
        <v>2428</v>
      </c>
      <c r="I433" s="12">
        <f t="shared" si="44"/>
        <v>1821</v>
      </c>
      <c r="J433" s="12">
        <f t="shared" si="45"/>
        <v>1214</v>
      </c>
      <c r="K433" s="144">
        <f t="shared" si="41"/>
        <v>1.0501730103806228</v>
      </c>
      <c r="L433" s="5" t="s">
        <v>1168</v>
      </c>
      <c r="M433" s="134"/>
    </row>
    <row r="434" spans="1:13" ht="33" hidden="1" x14ac:dyDescent="0.25">
      <c r="A434" s="8" t="s">
        <v>519</v>
      </c>
      <c r="B434" s="10" t="s">
        <v>343</v>
      </c>
      <c r="C434" s="27"/>
      <c r="D434" s="11">
        <v>11920</v>
      </c>
      <c r="E434" s="15">
        <f>'[100]Dương Quảng Hàm'!$C$57</f>
        <v>12490000</v>
      </c>
      <c r="F434" s="12">
        <f t="shared" si="40"/>
        <v>12490</v>
      </c>
      <c r="G434" s="12">
        <f t="shared" si="42"/>
        <v>6245</v>
      </c>
      <c r="H434" s="12">
        <f t="shared" si="43"/>
        <v>4996</v>
      </c>
      <c r="I434" s="12">
        <f t="shared" si="44"/>
        <v>3747</v>
      </c>
      <c r="J434" s="12">
        <f t="shared" si="45"/>
        <v>2498</v>
      </c>
      <c r="K434" s="144">
        <f t="shared" si="41"/>
        <v>1.0478187919463087</v>
      </c>
      <c r="L434" s="5" t="s">
        <v>1168</v>
      </c>
      <c r="M434" s="134"/>
    </row>
    <row r="435" spans="1:13" ht="33" hidden="1" x14ac:dyDescent="0.25">
      <c r="A435" s="8" t="s">
        <v>520</v>
      </c>
      <c r="B435" s="10" t="s">
        <v>344</v>
      </c>
      <c r="C435" s="27"/>
      <c r="D435" s="11">
        <v>6310</v>
      </c>
      <c r="E435" s="15">
        <f>'[100]Đường N12'!$C$57</f>
        <v>6630000</v>
      </c>
      <c r="F435" s="12">
        <f t="shared" si="40"/>
        <v>6630</v>
      </c>
      <c r="G435" s="12">
        <f t="shared" si="42"/>
        <v>3315</v>
      </c>
      <c r="H435" s="12">
        <f t="shared" si="43"/>
        <v>2652</v>
      </c>
      <c r="I435" s="12">
        <f t="shared" si="44"/>
        <v>1989</v>
      </c>
      <c r="J435" s="12">
        <f t="shared" si="45"/>
        <v>1326</v>
      </c>
      <c r="K435" s="144">
        <f t="shared" si="41"/>
        <v>1.0507131537242471</v>
      </c>
      <c r="L435" s="5" t="s">
        <v>1168</v>
      </c>
      <c r="M435" s="134"/>
    </row>
    <row r="436" spans="1:13" ht="33" hidden="1" x14ac:dyDescent="0.25">
      <c r="A436" s="8" t="s">
        <v>521</v>
      </c>
      <c r="B436" s="10" t="s">
        <v>345</v>
      </c>
      <c r="C436" s="27"/>
      <c r="D436" s="11">
        <v>5780</v>
      </c>
      <c r="E436" s="15">
        <f>'[100]Đường N13'!$C$57</f>
        <v>6070000</v>
      </c>
      <c r="F436" s="12">
        <f t="shared" si="40"/>
        <v>6070</v>
      </c>
      <c r="G436" s="12">
        <f t="shared" si="42"/>
        <v>3035</v>
      </c>
      <c r="H436" s="12">
        <f t="shared" si="43"/>
        <v>2428</v>
      </c>
      <c r="I436" s="12">
        <f t="shared" si="44"/>
        <v>1821</v>
      </c>
      <c r="J436" s="12">
        <f t="shared" si="45"/>
        <v>1214</v>
      </c>
      <c r="K436" s="144">
        <f t="shared" si="41"/>
        <v>1.0501730103806228</v>
      </c>
      <c r="L436" s="5" t="s">
        <v>1168</v>
      </c>
      <c r="M436" s="134"/>
    </row>
    <row r="437" spans="1:13" ht="33" hidden="1" x14ac:dyDescent="0.25">
      <c r="A437" s="8" t="s">
        <v>522</v>
      </c>
      <c r="B437" s="10" t="s">
        <v>321</v>
      </c>
      <c r="C437" s="27"/>
      <c r="D437" s="11">
        <v>4630</v>
      </c>
      <c r="E437" s="15">
        <f>'[100]Đường N14'!$C$57</f>
        <v>4870000</v>
      </c>
      <c r="F437" s="12">
        <f t="shared" si="40"/>
        <v>4870</v>
      </c>
      <c r="G437" s="12">
        <f t="shared" si="42"/>
        <v>2435</v>
      </c>
      <c r="H437" s="12">
        <f t="shared" si="43"/>
        <v>1948</v>
      </c>
      <c r="I437" s="12">
        <f t="shared" si="44"/>
        <v>1461</v>
      </c>
      <c r="J437" s="12">
        <f t="shared" si="45"/>
        <v>974</v>
      </c>
      <c r="K437" s="144">
        <f t="shared" si="41"/>
        <v>1.0518358531317495</v>
      </c>
      <c r="L437" s="5" t="s">
        <v>1168</v>
      </c>
      <c r="M437" s="134"/>
    </row>
    <row r="438" spans="1:13" ht="33" hidden="1" x14ac:dyDescent="0.25">
      <c r="A438" s="8" t="s">
        <v>523</v>
      </c>
      <c r="B438" s="10" t="s">
        <v>346</v>
      </c>
      <c r="C438" s="27"/>
      <c r="D438" s="11">
        <v>6940</v>
      </c>
      <c r="E438" s="15">
        <f>'[100]Nguyễn Văn Tố'!$C$57</f>
        <v>7320000</v>
      </c>
      <c r="F438" s="12">
        <f t="shared" si="40"/>
        <v>7320</v>
      </c>
      <c r="G438" s="12">
        <f t="shared" si="42"/>
        <v>3660</v>
      </c>
      <c r="H438" s="12">
        <f t="shared" si="43"/>
        <v>2928</v>
      </c>
      <c r="I438" s="12">
        <f t="shared" si="44"/>
        <v>2196</v>
      </c>
      <c r="J438" s="12">
        <f t="shared" si="45"/>
        <v>1464</v>
      </c>
      <c r="K438" s="144">
        <f t="shared" si="41"/>
        <v>1.0547550432276658</v>
      </c>
      <c r="L438" s="5" t="s">
        <v>1168</v>
      </c>
      <c r="M438" s="134"/>
    </row>
    <row r="439" spans="1:13" ht="33" hidden="1" x14ac:dyDescent="0.25">
      <c r="A439" s="8" t="s">
        <v>524</v>
      </c>
      <c r="B439" s="10" t="s">
        <v>347</v>
      </c>
      <c r="C439" s="27"/>
      <c r="D439" s="11">
        <v>6940</v>
      </c>
      <c r="E439" s="15">
        <f>'[100]Nguyễn Văn Tố'!$C$57</f>
        <v>7320000</v>
      </c>
      <c r="F439" s="12">
        <f t="shared" si="40"/>
        <v>7320</v>
      </c>
      <c r="G439" s="12">
        <f t="shared" si="42"/>
        <v>3660</v>
      </c>
      <c r="H439" s="12">
        <f t="shared" si="43"/>
        <v>2928</v>
      </c>
      <c r="I439" s="12">
        <f t="shared" si="44"/>
        <v>2196</v>
      </c>
      <c r="J439" s="12">
        <f t="shared" si="45"/>
        <v>1464</v>
      </c>
      <c r="K439" s="144">
        <f t="shared" si="41"/>
        <v>1.0547550432276658</v>
      </c>
      <c r="L439" s="5" t="s">
        <v>1168</v>
      </c>
      <c r="M439" s="134"/>
    </row>
    <row r="440" spans="1:13" ht="33" hidden="1" x14ac:dyDescent="0.25">
      <c r="A440" s="8" t="s">
        <v>525</v>
      </c>
      <c r="B440" s="10" t="s">
        <v>348</v>
      </c>
      <c r="C440" s="27"/>
      <c r="D440" s="11">
        <v>11920</v>
      </c>
      <c r="E440" s="15">
        <f>'[100]Dương Quảng Hàm'!$C$57</f>
        <v>12490000</v>
      </c>
      <c r="F440" s="12">
        <f t="shared" si="40"/>
        <v>12490</v>
      </c>
      <c r="G440" s="12">
        <f t="shared" si="42"/>
        <v>6245</v>
      </c>
      <c r="H440" s="12">
        <f t="shared" si="43"/>
        <v>4996</v>
      </c>
      <c r="I440" s="12">
        <f t="shared" si="44"/>
        <v>3747</v>
      </c>
      <c r="J440" s="12">
        <f t="shared" si="45"/>
        <v>2498</v>
      </c>
      <c r="K440" s="144">
        <f t="shared" si="41"/>
        <v>1.0478187919463087</v>
      </c>
      <c r="L440" s="5" t="s">
        <v>1168</v>
      </c>
      <c r="M440" s="134"/>
    </row>
    <row r="441" spans="1:13" ht="49.5" hidden="1" x14ac:dyDescent="0.25">
      <c r="A441" s="4">
        <v>89</v>
      </c>
      <c r="B441" s="6" t="s">
        <v>349</v>
      </c>
      <c r="C441" s="27"/>
      <c r="D441" s="11">
        <v>11920</v>
      </c>
      <c r="E441" s="15">
        <f>'[101]Huỳnh Tấn Phát'!$C$57</f>
        <v>12490000</v>
      </c>
      <c r="F441" s="12">
        <f t="shared" si="40"/>
        <v>12490</v>
      </c>
      <c r="G441" s="12">
        <f t="shared" si="42"/>
        <v>6245</v>
      </c>
      <c r="H441" s="12">
        <f t="shared" si="43"/>
        <v>4996</v>
      </c>
      <c r="I441" s="12">
        <f t="shared" si="44"/>
        <v>3747</v>
      </c>
      <c r="J441" s="12">
        <f t="shared" si="45"/>
        <v>2498</v>
      </c>
      <c r="K441" s="144">
        <f t="shared" si="41"/>
        <v>1.0478187919463087</v>
      </c>
      <c r="L441" s="5" t="s">
        <v>1168</v>
      </c>
      <c r="M441" s="134"/>
    </row>
    <row r="442" spans="1:13" s="110" customFormat="1" ht="33" hidden="1" x14ac:dyDescent="0.25">
      <c r="A442" s="106">
        <v>90</v>
      </c>
      <c r="B442" s="102" t="s">
        <v>350</v>
      </c>
      <c r="C442" s="100"/>
      <c r="D442" s="107"/>
      <c r="E442" s="108"/>
      <c r="F442" s="109"/>
      <c r="G442" s="12"/>
      <c r="H442" s="12"/>
      <c r="I442" s="12"/>
      <c r="J442" s="12"/>
      <c r="K442" s="144"/>
      <c r="L442" s="149"/>
      <c r="M442" s="140"/>
    </row>
    <row r="443" spans="1:13" s="110" customFormat="1" ht="49.5" hidden="1" x14ac:dyDescent="0.25">
      <c r="A443" s="111" t="s">
        <v>497</v>
      </c>
      <c r="B443" s="101" t="s">
        <v>351</v>
      </c>
      <c r="C443" s="100"/>
      <c r="D443" s="107">
        <v>7470</v>
      </c>
      <c r="E443" s="112">
        <f>'[102]Nguyễn Thượng Hiền'!$C$57</f>
        <v>7830000</v>
      </c>
      <c r="F443" s="109">
        <f t="shared" si="40"/>
        <v>7830</v>
      </c>
      <c r="G443" s="12">
        <f t="shared" si="42"/>
        <v>3915</v>
      </c>
      <c r="H443" s="12">
        <f t="shared" si="43"/>
        <v>3132</v>
      </c>
      <c r="I443" s="12">
        <f t="shared" si="44"/>
        <v>2349</v>
      </c>
      <c r="J443" s="12">
        <f t="shared" si="45"/>
        <v>1566</v>
      </c>
      <c r="K443" s="144">
        <f t="shared" si="41"/>
        <v>1.0481927710843373</v>
      </c>
      <c r="L443" s="5" t="s">
        <v>1168</v>
      </c>
      <c r="M443" s="140"/>
    </row>
    <row r="444" spans="1:13" s="110" customFormat="1" ht="66" hidden="1" x14ac:dyDescent="0.25">
      <c r="A444" s="111" t="s">
        <v>498</v>
      </c>
      <c r="B444" s="101" t="s">
        <v>352</v>
      </c>
      <c r="C444" s="97" t="s">
        <v>1155</v>
      </c>
      <c r="D444" s="107">
        <v>5080</v>
      </c>
      <c r="E444" s="112">
        <f>'[102]Nguyễn Thái Bình'!$C$57</f>
        <v>5390000</v>
      </c>
      <c r="F444" s="109">
        <f t="shared" si="40"/>
        <v>5390</v>
      </c>
      <c r="G444" s="12">
        <f t="shared" si="42"/>
        <v>2695</v>
      </c>
      <c r="H444" s="12">
        <f t="shared" si="43"/>
        <v>2156</v>
      </c>
      <c r="I444" s="12">
        <f t="shared" si="44"/>
        <v>1617</v>
      </c>
      <c r="J444" s="12">
        <f t="shared" si="45"/>
        <v>1078</v>
      </c>
      <c r="K444" s="144">
        <f t="shared" si="41"/>
        <v>1.061023622047244</v>
      </c>
      <c r="L444" s="5" t="s">
        <v>1168</v>
      </c>
      <c r="M444" s="140"/>
    </row>
    <row r="445" spans="1:13" s="33" customFormat="1" ht="115.5" x14ac:dyDescent="0.25">
      <c r="A445" s="105" t="s">
        <v>499</v>
      </c>
      <c r="B445" s="29" t="s">
        <v>353</v>
      </c>
      <c r="C445" s="104" t="s">
        <v>1154</v>
      </c>
      <c r="D445" s="30">
        <v>5080</v>
      </c>
      <c r="E445" s="31">
        <f>'[102]Nguyễn Thái Bình'!$C$57</f>
        <v>5390000</v>
      </c>
      <c r="F445" s="32">
        <f t="shared" si="40"/>
        <v>5390</v>
      </c>
      <c r="G445" s="12">
        <f t="shared" si="42"/>
        <v>2695</v>
      </c>
      <c r="H445" s="12">
        <f t="shared" si="43"/>
        <v>2156</v>
      </c>
      <c r="I445" s="12">
        <f t="shared" si="44"/>
        <v>1617</v>
      </c>
      <c r="J445" s="12">
        <f t="shared" si="45"/>
        <v>1078</v>
      </c>
      <c r="K445" s="144">
        <f t="shared" si="41"/>
        <v>1.061023622047244</v>
      </c>
      <c r="L445" s="5" t="s">
        <v>1180</v>
      </c>
      <c r="M445" s="141"/>
    </row>
    <row r="446" spans="1:13" s="33" customFormat="1" ht="49.5" x14ac:dyDescent="0.25">
      <c r="A446" s="105" t="s">
        <v>500</v>
      </c>
      <c r="B446" s="29" t="s">
        <v>354</v>
      </c>
      <c r="C446" s="94"/>
      <c r="D446" s="30">
        <v>5080</v>
      </c>
      <c r="E446" s="31">
        <f>'[102]Nguyễn Thái Bình'!$C$57</f>
        <v>5390000</v>
      </c>
      <c r="F446" s="32">
        <f t="shared" si="40"/>
        <v>5390</v>
      </c>
      <c r="G446" s="12">
        <f t="shared" si="42"/>
        <v>2695</v>
      </c>
      <c r="H446" s="12">
        <f t="shared" si="43"/>
        <v>2156</v>
      </c>
      <c r="I446" s="12">
        <f t="shared" si="44"/>
        <v>1617</v>
      </c>
      <c r="J446" s="12">
        <f t="shared" si="45"/>
        <v>1078</v>
      </c>
      <c r="K446" s="144">
        <f t="shared" si="41"/>
        <v>1.061023622047244</v>
      </c>
      <c r="L446" s="5" t="s">
        <v>1180</v>
      </c>
      <c r="M446" s="141"/>
    </row>
    <row r="447" spans="1:13" s="33" customFormat="1" ht="49.5" x14ac:dyDescent="0.25">
      <c r="A447" s="105" t="s">
        <v>501</v>
      </c>
      <c r="B447" s="29" t="s">
        <v>355</v>
      </c>
      <c r="C447" s="94"/>
      <c r="D447" s="30">
        <v>5080</v>
      </c>
      <c r="E447" s="31">
        <f>'[102]Nguyễn Thái Bình'!$C$57</f>
        <v>5390000</v>
      </c>
      <c r="F447" s="32">
        <f t="shared" si="40"/>
        <v>5390</v>
      </c>
      <c r="G447" s="12">
        <f t="shared" si="42"/>
        <v>2695</v>
      </c>
      <c r="H447" s="12">
        <f t="shared" si="43"/>
        <v>2156</v>
      </c>
      <c r="I447" s="12">
        <f t="shared" si="44"/>
        <v>1617</v>
      </c>
      <c r="J447" s="12">
        <f t="shared" si="45"/>
        <v>1078</v>
      </c>
      <c r="K447" s="144">
        <f t="shared" si="41"/>
        <v>1.061023622047244</v>
      </c>
      <c r="L447" s="5" t="s">
        <v>1180</v>
      </c>
      <c r="M447" s="141"/>
    </row>
    <row r="448" spans="1:13" s="33" customFormat="1" ht="49.5" x14ac:dyDescent="0.25">
      <c r="A448" s="105" t="s">
        <v>502</v>
      </c>
      <c r="B448" s="29" t="s">
        <v>356</v>
      </c>
      <c r="C448" s="94"/>
      <c r="D448" s="30">
        <v>5080</v>
      </c>
      <c r="E448" s="31">
        <f>'[102]Nguyễn Thái Bình'!$C$57</f>
        <v>5390000</v>
      </c>
      <c r="F448" s="32">
        <f t="shared" si="40"/>
        <v>5390</v>
      </c>
      <c r="G448" s="12">
        <f t="shared" si="42"/>
        <v>2695</v>
      </c>
      <c r="H448" s="12">
        <f t="shared" si="43"/>
        <v>2156</v>
      </c>
      <c r="I448" s="12">
        <f t="shared" si="44"/>
        <v>1617</v>
      </c>
      <c r="J448" s="12">
        <f t="shared" si="45"/>
        <v>1078</v>
      </c>
      <c r="K448" s="144">
        <f t="shared" si="41"/>
        <v>1.061023622047244</v>
      </c>
      <c r="L448" s="5" t="s">
        <v>1180</v>
      </c>
      <c r="M448" s="141"/>
    </row>
    <row r="449" spans="1:14" s="33" customFormat="1" ht="49.5" x14ac:dyDescent="0.25">
      <c r="A449" s="105" t="s">
        <v>503</v>
      </c>
      <c r="B449" s="29" t="s">
        <v>357</v>
      </c>
      <c r="C449" s="94" t="s">
        <v>1153</v>
      </c>
      <c r="D449" s="30">
        <v>5590</v>
      </c>
      <c r="E449" s="31">
        <f>'[102]Đoạn giáp ngã ba Mỹ An'!$C$57</f>
        <v>5920000</v>
      </c>
      <c r="F449" s="32">
        <f t="shared" si="40"/>
        <v>5920</v>
      </c>
      <c r="G449" s="12">
        <f t="shared" si="42"/>
        <v>2960</v>
      </c>
      <c r="H449" s="12">
        <f t="shared" si="43"/>
        <v>2368</v>
      </c>
      <c r="I449" s="12">
        <f t="shared" si="44"/>
        <v>1776</v>
      </c>
      <c r="J449" s="12">
        <f t="shared" si="45"/>
        <v>1184</v>
      </c>
      <c r="K449" s="144">
        <f t="shared" si="41"/>
        <v>1.0590339892665475</v>
      </c>
      <c r="L449" s="5" t="s">
        <v>1180</v>
      </c>
      <c r="M449" s="141"/>
    </row>
    <row r="450" spans="1:14" ht="49.5" hidden="1" x14ac:dyDescent="0.25">
      <c r="A450" s="4">
        <v>91</v>
      </c>
      <c r="B450" s="6" t="s">
        <v>358</v>
      </c>
      <c r="C450" s="27"/>
      <c r="D450" s="11">
        <v>21080</v>
      </c>
      <c r="E450" s="15">
        <f>'[103]Tôn Đản'!$C$57</f>
        <v>22190000</v>
      </c>
      <c r="F450" s="12">
        <f t="shared" si="40"/>
        <v>22190</v>
      </c>
      <c r="G450" s="12">
        <f t="shared" si="42"/>
        <v>11095</v>
      </c>
      <c r="H450" s="12">
        <f t="shared" si="43"/>
        <v>8876</v>
      </c>
      <c r="I450" s="12">
        <f t="shared" si="44"/>
        <v>6657</v>
      </c>
      <c r="J450" s="12">
        <f t="shared" si="45"/>
        <v>4438</v>
      </c>
      <c r="K450" s="144">
        <f t="shared" si="41"/>
        <v>1.0526565464895636</v>
      </c>
      <c r="L450" s="5" t="s">
        <v>1168</v>
      </c>
      <c r="M450" s="134"/>
    </row>
    <row r="451" spans="1:14" ht="66" hidden="1" x14ac:dyDescent="0.25">
      <c r="A451" s="4">
        <v>92</v>
      </c>
      <c r="B451" s="6" t="s">
        <v>359</v>
      </c>
      <c r="C451" s="27"/>
      <c r="D451" s="11">
        <v>6770</v>
      </c>
      <c r="E451" s="15">
        <v>7110000</v>
      </c>
      <c r="F451" s="12">
        <f t="shared" si="40"/>
        <v>7110</v>
      </c>
      <c r="G451" s="12">
        <f t="shared" si="42"/>
        <v>3555</v>
      </c>
      <c r="H451" s="12">
        <f t="shared" si="43"/>
        <v>2844</v>
      </c>
      <c r="I451" s="12">
        <f t="shared" si="44"/>
        <v>2133</v>
      </c>
      <c r="J451" s="12">
        <f t="shared" si="45"/>
        <v>1422</v>
      </c>
      <c r="K451" s="144">
        <f t="shared" si="41"/>
        <v>1.0502215657311669</v>
      </c>
      <c r="L451" s="5" t="s">
        <v>1168</v>
      </c>
      <c r="M451" s="134"/>
    </row>
    <row r="452" spans="1:14" ht="66" hidden="1" x14ac:dyDescent="0.25">
      <c r="A452" s="4">
        <v>93</v>
      </c>
      <c r="B452" s="6" t="s">
        <v>360</v>
      </c>
      <c r="C452" s="27"/>
      <c r="D452" s="11">
        <v>10610</v>
      </c>
      <c r="E452" s="15">
        <v>11110000</v>
      </c>
      <c r="F452" s="12">
        <f t="shared" si="40"/>
        <v>11110</v>
      </c>
      <c r="G452" s="12">
        <f t="shared" si="42"/>
        <v>5555</v>
      </c>
      <c r="H452" s="12">
        <f t="shared" si="43"/>
        <v>4444</v>
      </c>
      <c r="I452" s="12">
        <f t="shared" si="44"/>
        <v>3333</v>
      </c>
      <c r="J452" s="12">
        <f t="shared" si="45"/>
        <v>2222</v>
      </c>
      <c r="K452" s="144">
        <f t="shared" si="41"/>
        <v>1.0471253534401508</v>
      </c>
      <c r="L452" s="5" t="s">
        <v>1168</v>
      </c>
      <c r="M452" s="134"/>
    </row>
    <row r="453" spans="1:14" ht="66" hidden="1" x14ac:dyDescent="0.25">
      <c r="A453" s="4">
        <v>94</v>
      </c>
      <c r="B453" s="6" t="s">
        <v>361</v>
      </c>
      <c r="C453" s="27"/>
      <c r="D453" s="11">
        <v>13290</v>
      </c>
      <c r="E453" s="15">
        <f>'[104]TTTM Thanh hà'!$C$57</f>
        <v>13990000</v>
      </c>
      <c r="F453" s="12">
        <f t="shared" si="40"/>
        <v>13990</v>
      </c>
      <c r="G453" s="12">
        <f t="shared" si="42"/>
        <v>6995</v>
      </c>
      <c r="H453" s="12">
        <f t="shared" si="43"/>
        <v>5596</v>
      </c>
      <c r="I453" s="12">
        <f t="shared" si="44"/>
        <v>4197</v>
      </c>
      <c r="J453" s="12">
        <f t="shared" si="45"/>
        <v>2798</v>
      </c>
      <c r="K453" s="144">
        <f t="shared" si="41"/>
        <v>1.052671181339353</v>
      </c>
      <c r="L453" s="5" t="s">
        <v>1168</v>
      </c>
      <c r="M453" s="134"/>
    </row>
    <row r="454" spans="1:14" ht="33" hidden="1" x14ac:dyDescent="0.25">
      <c r="A454" s="4">
        <v>95</v>
      </c>
      <c r="B454" s="6" t="s">
        <v>362</v>
      </c>
      <c r="C454" s="27"/>
      <c r="D454" s="11">
        <v>13830</v>
      </c>
      <c r="E454" s="15">
        <v>14550000</v>
      </c>
      <c r="F454" s="12">
        <f t="shared" si="40"/>
        <v>14550</v>
      </c>
      <c r="G454" s="12">
        <f t="shared" si="42"/>
        <v>7275</v>
      </c>
      <c r="H454" s="12">
        <f t="shared" si="43"/>
        <v>5820</v>
      </c>
      <c r="I454" s="12">
        <f t="shared" si="44"/>
        <v>4365</v>
      </c>
      <c r="J454" s="12">
        <f t="shared" si="45"/>
        <v>2910</v>
      </c>
      <c r="K454" s="144">
        <f t="shared" si="41"/>
        <v>1.0520607375271149</v>
      </c>
      <c r="L454" s="5" t="s">
        <v>1168</v>
      </c>
      <c r="M454" s="134"/>
    </row>
    <row r="455" spans="1:14" ht="47.25" hidden="1" x14ac:dyDescent="0.25">
      <c r="A455" s="38">
        <v>2</v>
      </c>
      <c r="B455" s="39" t="s">
        <v>839</v>
      </c>
      <c r="C455" s="36" t="s">
        <v>1164</v>
      </c>
      <c r="D455" s="41">
        <v>21570</v>
      </c>
      <c r="E455" s="15">
        <f>'[105]N9 - Lý hính Thắng'!$C$57</f>
        <v>22760000</v>
      </c>
      <c r="F455" s="25">
        <f>E455/1000</f>
        <v>22760</v>
      </c>
      <c r="G455" s="12">
        <f t="shared" si="42"/>
        <v>11380</v>
      </c>
      <c r="H455" s="12">
        <f t="shared" si="43"/>
        <v>9104</v>
      </c>
      <c r="I455" s="12">
        <f t="shared" si="44"/>
        <v>6828</v>
      </c>
      <c r="J455" s="12">
        <f t="shared" si="45"/>
        <v>4552</v>
      </c>
      <c r="K455" s="144">
        <f>F455/D455</f>
        <v>1.0551692165044042</v>
      </c>
      <c r="L455" s="131" t="s">
        <v>1168</v>
      </c>
      <c r="M455" s="134"/>
    </row>
    <row r="456" spans="1:14" ht="33" x14ac:dyDescent="0.25">
      <c r="A456" s="4">
        <v>96</v>
      </c>
      <c r="B456" s="6" t="s">
        <v>34</v>
      </c>
      <c r="C456" s="27"/>
      <c r="D456" s="11">
        <v>30260</v>
      </c>
      <c r="E456" s="15">
        <f>'[106]3. Nguyễn Tri Phương'!$C$56</f>
        <v>32090000</v>
      </c>
      <c r="F456" s="12">
        <f t="shared" si="40"/>
        <v>32090</v>
      </c>
      <c r="G456" s="12">
        <f t="shared" ref="G456:G518" si="46">F456*0.5</f>
        <v>16045</v>
      </c>
      <c r="H456" s="12">
        <f t="shared" ref="H456:H517" si="47">F456*0.4</f>
        <v>12836</v>
      </c>
      <c r="I456" s="12">
        <f t="shared" ref="I456:I517" si="48">F456*0.3</f>
        <v>9627</v>
      </c>
      <c r="J456" s="12">
        <f t="shared" ref="J456:J517" si="49">F456*0.2</f>
        <v>6418</v>
      </c>
      <c r="K456" s="144">
        <f t="shared" si="41"/>
        <v>1.060475875743556</v>
      </c>
      <c r="L456" s="5" t="s">
        <v>1177</v>
      </c>
      <c r="M456" s="134"/>
      <c r="N456" s="1">
        <f>D456*0.8</f>
        <v>24208</v>
      </c>
    </row>
    <row r="457" spans="1:14" x14ac:dyDescent="0.25">
      <c r="A457" s="4">
        <v>97</v>
      </c>
      <c r="B457" s="6" t="s">
        <v>28</v>
      </c>
      <c r="C457" s="27"/>
      <c r="D457" s="11">
        <v>24550</v>
      </c>
      <c r="E457" s="15">
        <f>'[107]Phan Bội Châu'!$C$57</f>
        <v>25890000</v>
      </c>
      <c r="F457" s="12">
        <f t="shared" si="40"/>
        <v>25890</v>
      </c>
      <c r="G457" s="12">
        <f t="shared" si="46"/>
        <v>12945</v>
      </c>
      <c r="H457" s="12">
        <f t="shared" si="47"/>
        <v>10356</v>
      </c>
      <c r="I457" s="12">
        <f t="shared" si="48"/>
        <v>7767</v>
      </c>
      <c r="J457" s="12">
        <f t="shared" si="49"/>
        <v>5178</v>
      </c>
      <c r="K457" s="144">
        <f t="shared" si="41"/>
        <v>1.0545824847250509</v>
      </c>
      <c r="L457" s="5" t="s">
        <v>1180</v>
      </c>
      <c r="M457" s="134"/>
    </row>
    <row r="458" spans="1:14" hidden="1" x14ac:dyDescent="0.25">
      <c r="A458" s="4">
        <v>18</v>
      </c>
      <c r="B458" s="6" t="s">
        <v>363</v>
      </c>
      <c r="C458" s="27"/>
      <c r="D458" s="11">
        <v>5340</v>
      </c>
      <c r="E458" s="15">
        <f>'[108]Nguyễn Trác'!$C$57</f>
        <v>5630000</v>
      </c>
      <c r="F458" s="25">
        <f t="shared" si="40"/>
        <v>5630</v>
      </c>
      <c r="G458" s="12">
        <f t="shared" si="46"/>
        <v>2815</v>
      </c>
      <c r="H458" s="12">
        <f t="shared" si="47"/>
        <v>2252</v>
      </c>
      <c r="I458" s="12">
        <f t="shared" si="48"/>
        <v>1689</v>
      </c>
      <c r="J458" s="12">
        <f t="shared" si="49"/>
        <v>1126</v>
      </c>
      <c r="K458" s="144">
        <f t="shared" si="41"/>
        <v>1.0543071161048689</v>
      </c>
      <c r="L458" s="5" t="s">
        <v>1202</v>
      </c>
      <c r="M458" s="134"/>
    </row>
    <row r="459" spans="1:14" x14ac:dyDescent="0.25">
      <c r="A459" s="4">
        <v>99</v>
      </c>
      <c r="B459" s="6" t="s">
        <v>364</v>
      </c>
      <c r="C459" s="27"/>
      <c r="D459" s="11"/>
      <c r="E459" s="14"/>
      <c r="F459" s="12"/>
      <c r="G459" s="12"/>
      <c r="H459" s="12"/>
      <c r="I459" s="12"/>
      <c r="J459" s="12"/>
      <c r="K459" s="144"/>
      <c r="L459" s="5" t="s">
        <v>1180</v>
      </c>
      <c r="M459" s="134"/>
    </row>
    <row r="460" spans="1:14" ht="33" x14ac:dyDescent="0.25">
      <c r="A460" s="8" t="s">
        <v>504</v>
      </c>
      <c r="B460" s="10" t="s">
        <v>365</v>
      </c>
      <c r="C460" s="27"/>
      <c r="D460" s="11">
        <v>9710</v>
      </c>
      <c r="E460" s="15">
        <f>'[109]Võ Trứ - 1'!$C$57</f>
        <v>10180000</v>
      </c>
      <c r="F460" s="12">
        <f t="shared" ref="F460:F522" si="50">E460/1000</f>
        <v>10180</v>
      </c>
      <c r="G460" s="12">
        <f t="shared" si="46"/>
        <v>5090</v>
      </c>
      <c r="H460" s="12">
        <f t="shared" si="47"/>
        <v>4072</v>
      </c>
      <c r="I460" s="12">
        <f t="shared" si="48"/>
        <v>3054</v>
      </c>
      <c r="J460" s="12">
        <f t="shared" si="49"/>
        <v>2036</v>
      </c>
      <c r="K460" s="144">
        <f t="shared" si="41"/>
        <v>1.0484037075180226</v>
      </c>
      <c r="L460" s="5" t="s">
        <v>1180</v>
      </c>
      <c r="M460" s="134"/>
    </row>
    <row r="461" spans="1:14" ht="49.5" x14ac:dyDescent="0.25">
      <c r="A461" s="8" t="s">
        <v>505</v>
      </c>
      <c r="B461" s="10" t="s">
        <v>366</v>
      </c>
      <c r="C461" s="27"/>
      <c r="D461" s="11">
        <v>9110</v>
      </c>
      <c r="E461" s="15">
        <f>'[109]Võ Trư -  2'!$C$57</f>
        <v>9530000</v>
      </c>
      <c r="F461" s="12">
        <f t="shared" si="50"/>
        <v>9530</v>
      </c>
      <c r="G461" s="12">
        <f t="shared" si="46"/>
        <v>4765</v>
      </c>
      <c r="H461" s="12">
        <f t="shared" si="47"/>
        <v>3812</v>
      </c>
      <c r="I461" s="12">
        <f t="shared" si="48"/>
        <v>2859</v>
      </c>
      <c r="J461" s="12">
        <f t="shared" si="49"/>
        <v>1906</v>
      </c>
      <c r="K461" s="144">
        <f t="shared" ref="K461:K524" si="51">F461/D461</f>
        <v>1.0461031833150385</v>
      </c>
      <c r="L461" s="5" t="s">
        <v>1180</v>
      </c>
      <c r="M461" s="134"/>
    </row>
    <row r="462" spans="1:14" hidden="1" x14ac:dyDescent="0.25">
      <c r="A462" s="4">
        <v>100</v>
      </c>
      <c r="B462" s="6" t="s">
        <v>367</v>
      </c>
      <c r="C462" s="27"/>
      <c r="D462" s="11">
        <v>3160</v>
      </c>
      <c r="E462" s="15">
        <f>'[110]Yên Thế'!$C$57</f>
        <v>3310000</v>
      </c>
      <c r="F462" s="25">
        <f t="shared" si="50"/>
        <v>3310</v>
      </c>
      <c r="G462" s="12">
        <f t="shared" si="46"/>
        <v>1655</v>
      </c>
      <c r="H462" s="12">
        <f t="shared" si="47"/>
        <v>1324</v>
      </c>
      <c r="I462" s="12">
        <f t="shared" si="48"/>
        <v>993</v>
      </c>
      <c r="J462" s="12">
        <f t="shared" si="49"/>
        <v>662</v>
      </c>
      <c r="K462" s="144">
        <f t="shared" si="51"/>
        <v>1.0474683544303798</v>
      </c>
      <c r="L462" s="5" t="s">
        <v>1166</v>
      </c>
      <c r="M462" s="134"/>
    </row>
    <row r="463" spans="1:14" x14ac:dyDescent="0.25">
      <c r="A463" s="4">
        <v>101</v>
      </c>
      <c r="B463" s="6" t="s">
        <v>368</v>
      </c>
      <c r="C463" s="27"/>
      <c r="D463" s="11">
        <v>9420</v>
      </c>
      <c r="E463" s="15">
        <f>'[111]Ông Ích Khiêm'!$C$57</f>
        <v>9900000</v>
      </c>
      <c r="F463" s="12">
        <f t="shared" si="50"/>
        <v>9900</v>
      </c>
      <c r="G463" s="12">
        <f t="shared" si="46"/>
        <v>4950</v>
      </c>
      <c r="H463" s="12">
        <f t="shared" si="47"/>
        <v>3960</v>
      </c>
      <c r="I463" s="12">
        <f t="shared" si="48"/>
        <v>2970</v>
      </c>
      <c r="J463" s="12">
        <f t="shared" si="49"/>
        <v>1980</v>
      </c>
      <c r="K463" s="144">
        <f t="shared" si="51"/>
        <v>1.0509554140127388</v>
      </c>
      <c r="L463" s="5" t="s">
        <v>1180</v>
      </c>
      <c r="M463" s="134"/>
    </row>
    <row r="464" spans="1:14" x14ac:dyDescent="0.25">
      <c r="A464" s="4">
        <v>102</v>
      </c>
      <c r="B464" s="6" t="s">
        <v>15</v>
      </c>
      <c r="C464" s="27"/>
      <c r="D464" s="11">
        <v>9420</v>
      </c>
      <c r="E464" s="15">
        <f>'[112]Phùng Chí Kiên'!$C$57</f>
        <v>9900000</v>
      </c>
      <c r="F464" s="12">
        <f t="shared" si="50"/>
        <v>9900</v>
      </c>
      <c r="G464" s="12">
        <f t="shared" si="46"/>
        <v>4950</v>
      </c>
      <c r="H464" s="12">
        <f t="shared" si="47"/>
        <v>3960</v>
      </c>
      <c r="I464" s="12">
        <f t="shared" si="48"/>
        <v>2970</v>
      </c>
      <c r="J464" s="12">
        <f t="shared" si="49"/>
        <v>1980</v>
      </c>
      <c r="K464" s="144">
        <f t="shared" si="51"/>
        <v>1.0509554140127388</v>
      </c>
      <c r="L464" s="5" t="s">
        <v>1180</v>
      </c>
      <c r="M464" s="134"/>
    </row>
    <row r="465" spans="1:13" ht="66" x14ac:dyDescent="0.25">
      <c r="A465" s="4">
        <v>103</v>
      </c>
      <c r="B465" s="6" t="s">
        <v>369</v>
      </c>
      <c r="C465" s="27"/>
      <c r="D465" s="11">
        <v>29180</v>
      </c>
      <c r="E465" s="15">
        <v>30500000</v>
      </c>
      <c r="F465" s="12">
        <f t="shared" si="50"/>
        <v>30500</v>
      </c>
      <c r="G465" s="12">
        <f t="shared" si="46"/>
        <v>15250</v>
      </c>
      <c r="H465" s="12">
        <f t="shared" si="47"/>
        <v>12200</v>
      </c>
      <c r="I465" s="12">
        <f t="shared" si="48"/>
        <v>9150</v>
      </c>
      <c r="J465" s="12">
        <f t="shared" si="49"/>
        <v>6100</v>
      </c>
      <c r="K465" s="144">
        <f t="shared" si="51"/>
        <v>1.0452364633310487</v>
      </c>
      <c r="L465" s="5" t="s">
        <v>1180</v>
      </c>
      <c r="M465" s="134"/>
    </row>
    <row r="466" spans="1:13" ht="82.5" x14ac:dyDescent="0.25">
      <c r="A466" s="4">
        <v>104</v>
      </c>
      <c r="B466" s="6" t="s">
        <v>370</v>
      </c>
      <c r="C466" s="27"/>
      <c r="D466" s="11">
        <v>5080</v>
      </c>
      <c r="E466" s="15">
        <f>'[113]Trần Quý Cáp'!$C$57</f>
        <v>5390000</v>
      </c>
      <c r="F466" s="12">
        <f t="shared" si="50"/>
        <v>5390</v>
      </c>
      <c r="G466" s="12">
        <f t="shared" si="46"/>
        <v>2695</v>
      </c>
      <c r="H466" s="12">
        <f t="shared" si="47"/>
        <v>2156</v>
      </c>
      <c r="I466" s="12">
        <f t="shared" si="48"/>
        <v>1617</v>
      </c>
      <c r="J466" s="12">
        <f t="shared" si="49"/>
        <v>1078</v>
      </c>
      <c r="K466" s="144">
        <f t="shared" si="51"/>
        <v>1.061023622047244</v>
      </c>
      <c r="L466" s="5" t="s">
        <v>1180</v>
      </c>
      <c r="M466" s="134"/>
    </row>
    <row r="467" spans="1:13" hidden="1" x14ac:dyDescent="0.25">
      <c r="A467" s="4">
        <v>105</v>
      </c>
      <c r="B467" s="6" t="s">
        <v>371</v>
      </c>
      <c r="C467" s="27"/>
      <c r="D467" s="11">
        <v>20430</v>
      </c>
      <c r="E467" s="15">
        <f>'[114]Lê Đức Thọ'!$C$57</f>
        <v>21520000</v>
      </c>
      <c r="F467" s="25">
        <f t="shared" si="50"/>
        <v>21520</v>
      </c>
      <c r="G467" s="12">
        <f t="shared" si="46"/>
        <v>10760</v>
      </c>
      <c r="H467" s="12">
        <f t="shared" si="47"/>
        <v>8608</v>
      </c>
      <c r="I467" s="12">
        <f t="shared" si="48"/>
        <v>6456</v>
      </c>
      <c r="J467" s="12">
        <f t="shared" si="49"/>
        <v>4304</v>
      </c>
      <c r="K467" s="144">
        <f t="shared" si="51"/>
        <v>1.0533529123837493</v>
      </c>
      <c r="L467" s="5" t="s">
        <v>1166</v>
      </c>
      <c r="M467" s="134"/>
    </row>
    <row r="468" spans="1:13" ht="66.75" thickBot="1" x14ac:dyDescent="0.3">
      <c r="A468" s="4">
        <v>106</v>
      </c>
      <c r="B468" s="6" t="s">
        <v>372</v>
      </c>
      <c r="C468" s="27"/>
      <c r="D468" s="150">
        <v>24208</v>
      </c>
      <c r="E468" s="15"/>
      <c r="F468" s="150">
        <f>F456*0.8</f>
        <v>25672</v>
      </c>
      <c r="G468" s="12">
        <f t="shared" si="46"/>
        <v>12836</v>
      </c>
      <c r="H468" s="12">
        <f t="shared" si="47"/>
        <v>10268.800000000001</v>
      </c>
      <c r="I468" s="12">
        <f t="shared" si="48"/>
        <v>7701.5999999999995</v>
      </c>
      <c r="J468" s="12">
        <f t="shared" si="49"/>
        <v>5134.4000000000005</v>
      </c>
      <c r="K468" s="144">
        <f t="shared" si="51"/>
        <v>1.060475875743556</v>
      </c>
      <c r="L468" s="5" t="s">
        <v>1177</v>
      </c>
      <c r="M468" s="134"/>
    </row>
    <row r="469" spans="1:13" ht="50.25" thickBot="1" x14ac:dyDescent="0.3">
      <c r="A469" s="4">
        <v>107</v>
      </c>
      <c r="B469" s="6" t="s">
        <v>373</v>
      </c>
      <c r="C469" s="27"/>
      <c r="D469" s="150">
        <v>28224</v>
      </c>
      <c r="E469" s="15"/>
      <c r="F469" s="150">
        <f>F310*0.8</f>
        <v>29544</v>
      </c>
      <c r="G469" s="12">
        <f t="shared" si="46"/>
        <v>14772</v>
      </c>
      <c r="H469" s="12">
        <f t="shared" si="47"/>
        <v>11817.6</v>
      </c>
      <c r="I469" s="12">
        <f t="shared" si="48"/>
        <v>8863.1999999999989</v>
      </c>
      <c r="J469" s="12">
        <f t="shared" si="49"/>
        <v>5908.8</v>
      </c>
      <c r="K469" s="144">
        <f t="shared" si="51"/>
        <v>1.0467687074829932</v>
      </c>
      <c r="L469" s="5" t="s">
        <v>1177</v>
      </c>
      <c r="M469" s="134"/>
    </row>
    <row r="470" spans="1:13" ht="17.25" thickBot="1" x14ac:dyDescent="0.3">
      <c r="A470" s="4">
        <v>108</v>
      </c>
      <c r="B470" s="6" t="s">
        <v>374</v>
      </c>
      <c r="C470" s="27"/>
      <c r="D470" s="150">
        <v>23296</v>
      </c>
      <c r="E470" s="15"/>
      <c r="F470" s="150">
        <f>30760*0.8</f>
        <v>24608</v>
      </c>
      <c r="G470" s="12">
        <f t="shared" si="46"/>
        <v>12304</v>
      </c>
      <c r="H470" s="12">
        <f t="shared" si="47"/>
        <v>9843.2000000000007</v>
      </c>
      <c r="I470" s="12">
        <f t="shared" si="48"/>
        <v>7382.4</v>
      </c>
      <c r="J470" s="12">
        <f t="shared" si="49"/>
        <v>4921.6000000000004</v>
      </c>
      <c r="K470" s="144">
        <f t="shared" si="51"/>
        <v>1.0563186813186813</v>
      </c>
      <c r="L470" s="5" t="s">
        <v>1177</v>
      </c>
      <c r="M470" s="134"/>
    </row>
    <row r="471" spans="1:13" s="71" customFormat="1" hidden="1" x14ac:dyDescent="0.25">
      <c r="A471" s="67" t="s">
        <v>526</v>
      </c>
      <c r="B471" s="87" t="s">
        <v>527</v>
      </c>
      <c r="C471" s="93"/>
      <c r="D471" s="68"/>
      <c r="E471" s="69"/>
      <c r="F471" s="70"/>
      <c r="G471" s="12"/>
      <c r="H471" s="12"/>
      <c r="I471" s="12"/>
      <c r="J471" s="12"/>
      <c r="K471" s="144"/>
      <c r="L471" s="131"/>
    </row>
    <row r="472" spans="1:13" ht="33" hidden="1" x14ac:dyDescent="0.25">
      <c r="A472" s="3">
        <v>1</v>
      </c>
      <c r="B472" s="6" t="s">
        <v>528</v>
      </c>
      <c r="C472" s="27"/>
      <c r="D472" s="11"/>
      <c r="E472" s="14"/>
      <c r="F472" s="25"/>
      <c r="G472" s="12"/>
      <c r="H472" s="12"/>
      <c r="I472" s="12"/>
      <c r="J472" s="12"/>
      <c r="K472" s="144"/>
      <c r="L472" s="131" t="s">
        <v>1166</v>
      </c>
    </row>
    <row r="473" spans="1:13" hidden="1" x14ac:dyDescent="0.25">
      <c r="A473" s="13" t="s">
        <v>45</v>
      </c>
      <c r="B473" s="10" t="s">
        <v>529</v>
      </c>
      <c r="C473" s="27"/>
      <c r="D473" s="11">
        <v>5150</v>
      </c>
      <c r="E473" s="15">
        <f>'[115]Dương Văn An'!$C$57</f>
        <v>5440000</v>
      </c>
      <c r="F473" s="25">
        <f t="shared" si="50"/>
        <v>5440</v>
      </c>
      <c r="G473" s="12">
        <f t="shared" si="46"/>
        <v>2720</v>
      </c>
      <c r="H473" s="12">
        <f t="shared" si="47"/>
        <v>2176</v>
      </c>
      <c r="I473" s="12">
        <f t="shared" si="48"/>
        <v>1632</v>
      </c>
      <c r="J473" s="12">
        <f t="shared" si="49"/>
        <v>1088</v>
      </c>
      <c r="K473" s="144">
        <f t="shared" si="51"/>
        <v>1.0563106796116506</v>
      </c>
      <c r="L473" s="131" t="s">
        <v>1166</v>
      </c>
    </row>
    <row r="474" spans="1:13" ht="33" hidden="1" x14ac:dyDescent="0.25">
      <c r="A474" s="13" t="s">
        <v>46</v>
      </c>
      <c r="B474" s="10" t="s">
        <v>530</v>
      </c>
      <c r="C474" s="27"/>
      <c r="D474" s="11">
        <v>5150</v>
      </c>
      <c r="E474" s="15">
        <f>'[115]Dương Văn An'!$C$57</f>
        <v>5440000</v>
      </c>
      <c r="F474" s="25">
        <f t="shared" si="50"/>
        <v>5440</v>
      </c>
      <c r="G474" s="12">
        <f t="shared" si="46"/>
        <v>2720</v>
      </c>
      <c r="H474" s="12">
        <f t="shared" si="47"/>
        <v>2176</v>
      </c>
      <c r="I474" s="12">
        <f t="shared" si="48"/>
        <v>1632</v>
      </c>
      <c r="J474" s="12">
        <f t="shared" si="49"/>
        <v>1088</v>
      </c>
      <c r="K474" s="144">
        <f t="shared" si="51"/>
        <v>1.0563106796116506</v>
      </c>
      <c r="L474" s="131" t="s">
        <v>1166</v>
      </c>
    </row>
    <row r="475" spans="1:13" hidden="1" x14ac:dyDescent="0.25">
      <c r="A475" s="13" t="s">
        <v>47</v>
      </c>
      <c r="B475" s="10" t="s">
        <v>531</v>
      </c>
      <c r="C475" s="27"/>
      <c r="D475" s="11">
        <v>4230</v>
      </c>
      <c r="E475" s="15">
        <f>'[115]Huỳnh Tịnh Của'!$C$57</f>
        <v>4430000</v>
      </c>
      <c r="F475" s="25">
        <f t="shared" si="50"/>
        <v>4430</v>
      </c>
      <c r="G475" s="12">
        <f t="shared" si="46"/>
        <v>2215</v>
      </c>
      <c r="H475" s="12">
        <f t="shared" si="47"/>
        <v>1772</v>
      </c>
      <c r="I475" s="12">
        <f t="shared" si="48"/>
        <v>1329</v>
      </c>
      <c r="J475" s="12">
        <f t="shared" si="49"/>
        <v>886</v>
      </c>
      <c r="K475" s="144">
        <f t="shared" si="51"/>
        <v>1.0472813238770686</v>
      </c>
      <c r="L475" s="131" t="s">
        <v>1166</v>
      </c>
    </row>
    <row r="476" spans="1:13" hidden="1" x14ac:dyDescent="0.25">
      <c r="A476" s="13" t="s">
        <v>48</v>
      </c>
      <c r="B476" s="10" t="s">
        <v>532</v>
      </c>
      <c r="C476" s="27"/>
      <c r="D476" s="11">
        <v>5150</v>
      </c>
      <c r="E476" s="15">
        <f>'[115]Dương Văn An'!$C$57</f>
        <v>5440000</v>
      </c>
      <c r="F476" s="25">
        <f t="shared" si="50"/>
        <v>5440</v>
      </c>
      <c r="G476" s="12">
        <f t="shared" si="46"/>
        <v>2720</v>
      </c>
      <c r="H476" s="12">
        <f t="shared" si="47"/>
        <v>2176</v>
      </c>
      <c r="I476" s="12">
        <f t="shared" si="48"/>
        <v>1632</v>
      </c>
      <c r="J476" s="12">
        <f t="shared" si="49"/>
        <v>1088</v>
      </c>
      <c r="K476" s="144">
        <f t="shared" si="51"/>
        <v>1.0563106796116506</v>
      </c>
      <c r="L476" s="131" t="s">
        <v>1166</v>
      </c>
    </row>
    <row r="477" spans="1:13" hidden="1" x14ac:dyDescent="0.25">
      <c r="A477" s="13" t="s">
        <v>93</v>
      </c>
      <c r="B477" s="10" t="s">
        <v>533</v>
      </c>
      <c r="C477" s="27"/>
      <c r="D477" s="11">
        <v>5150</v>
      </c>
      <c r="E477" s="15">
        <f>'[115]Dương Văn An'!$C$57</f>
        <v>5440000</v>
      </c>
      <c r="F477" s="25">
        <f t="shared" si="50"/>
        <v>5440</v>
      </c>
      <c r="G477" s="12">
        <f t="shared" si="46"/>
        <v>2720</v>
      </c>
      <c r="H477" s="12">
        <f t="shared" si="47"/>
        <v>2176</v>
      </c>
      <c r="I477" s="12">
        <f t="shared" si="48"/>
        <v>1632</v>
      </c>
      <c r="J477" s="12">
        <f t="shared" si="49"/>
        <v>1088</v>
      </c>
      <c r="K477" s="144">
        <f t="shared" si="51"/>
        <v>1.0563106796116506</v>
      </c>
      <c r="L477" s="131" t="s">
        <v>1166</v>
      </c>
    </row>
    <row r="478" spans="1:13" hidden="1" x14ac:dyDescent="0.25">
      <c r="A478" s="13" t="s">
        <v>95</v>
      </c>
      <c r="B478" s="10" t="s">
        <v>534</v>
      </c>
      <c r="C478" s="27"/>
      <c r="D478" s="11">
        <v>3590</v>
      </c>
      <c r="E478" s="15">
        <f>'[115]Còn lại'!$C$57</f>
        <v>3770000</v>
      </c>
      <c r="F478" s="25">
        <f t="shared" si="50"/>
        <v>3770</v>
      </c>
      <c r="G478" s="12">
        <f t="shared" si="46"/>
        <v>1885</v>
      </c>
      <c r="H478" s="12">
        <f t="shared" si="47"/>
        <v>1508</v>
      </c>
      <c r="I478" s="12">
        <f t="shared" si="48"/>
        <v>1131</v>
      </c>
      <c r="J478" s="12">
        <f t="shared" si="49"/>
        <v>754</v>
      </c>
      <c r="K478" s="144">
        <f t="shared" si="51"/>
        <v>1.0501392757660166</v>
      </c>
      <c r="L478" s="131" t="s">
        <v>1166</v>
      </c>
    </row>
    <row r="479" spans="1:13" ht="33" hidden="1" x14ac:dyDescent="0.25">
      <c r="A479" s="3">
        <v>2</v>
      </c>
      <c r="B479" s="6" t="s">
        <v>535</v>
      </c>
      <c r="C479" s="27"/>
      <c r="D479" s="11"/>
      <c r="E479" s="14"/>
      <c r="F479" s="25"/>
      <c r="G479" s="12"/>
      <c r="H479" s="12"/>
      <c r="I479" s="12"/>
      <c r="J479" s="12"/>
      <c r="K479" s="144"/>
      <c r="L479" s="131" t="s">
        <v>1166</v>
      </c>
    </row>
    <row r="480" spans="1:13" hidden="1" x14ac:dyDescent="0.25">
      <c r="A480" s="13" t="s">
        <v>52</v>
      </c>
      <c r="B480" s="10" t="s">
        <v>529</v>
      </c>
      <c r="C480" s="27"/>
      <c r="D480" s="11">
        <v>5150</v>
      </c>
      <c r="E480" s="15">
        <f>'[115]Dương Văn An'!$C$57</f>
        <v>5440000</v>
      </c>
      <c r="F480" s="25">
        <f t="shared" si="50"/>
        <v>5440</v>
      </c>
      <c r="G480" s="12"/>
      <c r="H480" s="12"/>
      <c r="I480" s="12"/>
      <c r="J480" s="12"/>
      <c r="K480" s="144">
        <f t="shared" si="51"/>
        <v>1.0563106796116506</v>
      </c>
      <c r="L480" s="131" t="s">
        <v>1166</v>
      </c>
    </row>
    <row r="481" spans="1:12" hidden="1" x14ac:dyDescent="0.25">
      <c r="A481" s="13" t="s">
        <v>53</v>
      </c>
      <c r="B481" s="10" t="s">
        <v>536</v>
      </c>
      <c r="C481" s="27"/>
      <c r="D481" s="11">
        <v>4230</v>
      </c>
      <c r="E481" s="15">
        <f>'[115]Huỳnh Tịnh Của'!$C$57</f>
        <v>4430000</v>
      </c>
      <c r="F481" s="25">
        <f t="shared" si="50"/>
        <v>4430</v>
      </c>
      <c r="G481" s="12"/>
      <c r="H481" s="12"/>
      <c r="I481" s="12"/>
      <c r="J481" s="12"/>
      <c r="K481" s="144">
        <f t="shared" si="51"/>
        <v>1.0472813238770686</v>
      </c>
      <c r="L481" s="131" t="s">
        <v>1166</v>
      </c>
    </row>
    <row r="482" spans="1:12" hidden="1" x14ac:dyDescent="0.25">
      <c r="A482" s="13" t="s">
        <v>379</v>
      </c>
      <c r="B482" s="10" t="s">
        <v>532</v>
      </c>
      <c r="C482" s="27"/>
      <c r="D482" s="11">
        <v>4230</v>
      </c>
      <c r="E482" s="15">
        <f>'[115]Huỳnh Tịnh Của'!$C$57</f>
        <v>4430000</v>
      </c>
      <c r="F482" s="25">
        <f t="shared" si="50"/>
        <v>4430</v>
      </c>
      <c r="G482" s="12"/>
      <c r="H482" s="12"/>
      <c r="I482" s="12"/>
      <c r="J482" s="12"/>
      <c r="K482" s="144">
        <f t="shared" si="51"/>
        <v>1.0472813238770686</v>
      </c>
      <c r="L482" s="131" t="s">
        <v>1166</v>
      </c>
    </row>
    <row r="483" spans="1:12" hidden="1" x14ac:dyDescent="0.25">
      <c r="A483" s="13" t="s">
        <v>380</v>
      </c>
      <c r="B483" s="10" t="s">
        <v>537</v>
      </c>
      <c r="C483" s="27"/>
      <c r="D483" s="11">
        <v>4230</v>
      </c>
      <c r="E483" s="15">
        <f>'[115]Huỳnh Tịnh Của'!$C$57</f>
        <v>4430000</v>
      </c>
      <c r="F483" s="25">
        <f t="shared" si="50"/>
        <v>4430</v>
      </c>
      <c r="G483" s="12"/>
      <c r="H483" s="12"/>
      <c r="I483" s="12"/>
      <c r="J483" s="12"/>
      <c r="K483" s="144">
        <f t="shared" si="51"/>
        <v>1.0472813238770686</v>
      </c>
      <c r="L483" s="131" t="s">
        <v>1166</v>
      </c>
    </row>
    <row r="484" spans="1:12" hidden="1" x14ac:dyDescent="0.25">
      <c r="A484" s="13" t="s">
        <v>697</v>
      </c>
      <c r="B484" s="10" t="s">
        <v>538</v>
      </c>
      <c r="C484" s="27"/>
      <c r="D484" s="11">
        <v>3590</v>
      </c>
      <c r="E484" s="15">
        <f>'[115]Còn lại'!$C$57</f>
        <v>3770000</v>
      </c>
      <c r="F484" s="25">
        <f t="shared" si="50"/>
        <v>3770</v>
      </c>
      <c r="G484" s="12"/>
      <c r="H484" s="12"/>
      <c r="I484" s="12"/>
      <c r="J484" s="12"/>
      <c r="K484" s="144">
        <f t="shared" si="51"/>
        <v>1.0501392757660166</v>
      </c>
      <c r="L484" s="131" t="s">
        <v>1166</v>
      </c>
    </row>
    <row r="485" spans="1:12" hidden="1" x14ac:dyDescent="0.25">
      <c r="A485" s="13" t="s">
        <v>698</v>
      </c>
      <c r="B485" s="10" t="s">
        <v>539</v>
      </c>
      <c r="C485" s="27"/>
      <c r="D485" s="11">
        <v>3590</v>
      </c>
      <c r="E485" s="15">
        <f>'[115]Còn lại'!$C$57</f>
        <v>3770000</v>
      </c>
      <c r="F485" s="25">
        <f t="shared" si="50"/>
        <v>3770</v>
      </c>
      <c r="G485" s="12"/>
      <c r="H485" s="12"/>
      <c r="I485" s="12"/>
      <c r="J485" s="12"/>
      <c r="K485" s="144">
        <f t="shared" si="51"/>
        <v>1.0501392757660166</v>
      </c>
      <c r="L485" s="131" t="s">
        <v>1166</v>
      </c>
    </row>
    <row r="486" spans="1:12" hidden="1" x14ac:dyDescent="0.25">
      <c r="A486" s="13" t="s">
        <v>699</v>
      </c>
      <c r="B486" s="10" t="s">
        <v>540</v>
      </c>
      <c r="C486" s="27"/>
      <c r="D486" s="11">
        <v>3590</v>
      </c>
      <c r="E486" s="15">
        <f>'[115]Còn lại'!$C$57</f>
        <v>3770000</v>
      </c>
      <c r="F486" s="25">
        <f t="shared" si="50"/>
        <v>3770</v>
      </c>
      <c r="G486" s="12"/>
      <c r="H486" s="12"/>
      <c r="I486" s="12"/>
      <c r="J486" s="12"/>
      <c r="K486" s="144">
        <f t="shared" si="51"/>
        <v>1.0501392757660166</v>
      </c>
      <c r="L486" s="131" t="s">
        <v>1166</v>
      </c>
    </row>
    <row r="487" spans="1:12" hidden="1" x14ac:dyDescent="0.25">
      <c r="A487" s="13" t="s">
        <v>700</v>
      </c>
      <c r="B487" s="10" t="s">
        <v>541</v>
      </c>
      <c r="C487" s="27"/>
      <c r="D487" s="11">
        <v>3590</v>
      </c>
      <c r="E487" s="15">
        <f>'[115]Còn lại'!$C$57</f>
        <v>3770000</v>
      </c>
      <c r="F487" s="25">
        <f t="shared" si="50"/>
        <v>3770</v>
      </c>
      <c r="G487" s="12"/>
      <c r="H487" s="12"/>
      <c r="I487" s="12"/>
      <c r="J487" s="12"/>
      <c r="K487" s="144">
        <f t="shared" si="51"/>
        <v>1.0501392757660166</v>
      </c>
      <c r="L487" s="131" t="s">
        <v>1166</v>
      </c>
    </row>
    <row r="488" spans="1:12" hidden="1" x14ac:dyDescent="0.25">
      <c r="A488" s="13" t="s">
        <v>701</v>
      </c>
      <c r="B488" s="10" t="s">
        <v>542</v>
      </c>
      <c r="C488" s="27"/>
      <c r="D488" s="11">
        <v>3590</v>
      </c>
      <c r="E488" s="15">
        <f>'[115]Còn lại'!$C$57</f>
        <v>3770000</v>
      </c>
      <c r="F488" s="25">
        <f t="shared" si="50"/>
        <v>3770</v>
      </c>
      <c r="G488" s="12">
        <f t="shared" si="46"/>
        <v>1885</v>
      </c>
      <c r="H488" s="12">
        <f t="shared" si="47"/>
        <v>1508</v>
      </c>
      <c r="I488" s="12">
        <f t="shared" si="48"/>
        <v>1131</v>
      </c>
      <c r="J488" s="12">
        <f t="shared" si="49"/>
        <v>754</v>
      </c>
      <c r="K488" s="144">
        <f t="shared" si="51"/>
        <v>1.0501392757660166</v>
      </c>
      <c r="L488" s="131" t="s">
        <v>1166</v>
      </c>
    </row>
    <row r="489" spans="1:12" hidden="1" x14ac:dyDescent="0.25">
      <c r="A489" s="13" t="s">
        <v>702</v>
      </c>
      <c r="B489" s="10" t="s">
        <v>543</v>
      </c>
      <c r="C489" s="27"/>
      <c r="D489" s="11">
        <v>3590</v>
      </c>
      <c r="E489" s="15">
        <f>'[115]Còn lại'!$C$57</f>
        <v>3770000</v>
      </c>
      <c r="F489" s="25">
        <f t="shared" si="50"/>
        <v>3770</v>
      </c>
      <c r="G489" s="12"/>
      <c r="H489" s="12"/>
      <c r="I489" s="12"/>
      <c r="J489" s="12"/>
      <c r="K489" s="144">
        <f t="shared" si="51"/>
        <v>1.0501392757660166</v>
      </c>
      <c r="L489" s="131" t="s">
        <v>1166</v>
      </c>
    </row>
    <row r="490" spans="1:12" hidden="1" x14ac:dyDescent="0.25">
      <c r="A490" s="13" t="s">
        <v>703</v>
      </c>
      <c r="B490" s="10" t="s">
        <v>544</v>
      </c>
      <c r="C490" s="27"/>
      <c r="D490" s="11">
        <v>3590</v>
      </c>
      <c r="E490" s="15">
        <f>'[115]Còn lại'!$C$57</f>
        <v>3770000</v>
      </c>
      <c r="F490" s="25">
        <f t="shared" si="50"/>
        <v>3770</v>
      </c>
      <c r="G490" s="12"/>
      <c r="H490" s="12"/>
      <c r="I490" s="12"/>
      <c r="J490" s="12"/>
      <c r="K490" s="144">
        <f t="shared" si="51"/>
        <v>1.0501392757660166</v>
      </c>
      <c r="L490" s="131" t="s">
        <v>1166</v>
      </c>
    </row>
    <row r="491" spans="1:12" ht="33" hidden="1" x14ac:dyDescent="0.25">
      <c r="A491" s="13" t="s">
        <v>704</v>
      </c>
      <c r="B491" s="10" t="s">
        <v>545</v>
      </c>
      <c r="C491" s="27"/>
      <c r="D491" s="11">
        <v>4230</v>
      </c>
      <c r="E491" s="15">
        <f>'[115]Huỳnh Tịnh Của'!$C$57</f>
        <v>4430000</v>
      </c>
      <c r="F491" s="25">
        <f t="shared" si="50"/>
        <v>4430</v>
      </c>
      <c r="G491" s="12"/>
      <c r="H491" s="12"/>
      <c r="I491" s="12"/>
      <c r="J491" s="12"/>
      <c r="K491" s="144">
        <f t="shared" si="51"/>
        <v>1.0472813238770686</v>
      </c>
      <c r="L491" s="131" t="s">
        <v>1166</v>
      </c>
    </row>
    <row r="492" spans="1:12" hidden="1" x14ac:dyDescent="0.25">
      <c r="A492" s="13" t="s">
        <v>705</v>
      </c>
      <c r="B492" s="10" t="s">
        <v>534</v>
      </c>
      <c r="C492" s="27"/>
      <c r="D492" s="11">
        <v>3590</v>
      </c>
      <c r="E492" s="15">
        <f>'[115]Còn lại'!$C$57</f>
        <v>3770000</v>
      </c>
      <c r="F492" s="25">
        <f t="shared" si="50"/>
        <v>3770</v>
      </c>
      <c r="G492" s="12"/>
      <c r="H492" s="12"/>
      <c r="I492" s="12"/>
      <c r="J492" s="12"/>
      <c r="K492" s="144">
        <f t="shared" si="51"/>
        <v>1.0501392757660166</v>
      </c>
      <c r="L492" s="131" t="s">
        <v>1166</v>
      </c>
    </row>
    <row r="493" spans="1:12" x14ac:dyDescent="0.25">
      <c r="A493" s="3">
        <v>3</v>
      </c>
      <c r="B493" s="6" t="s">
        <v>546</v>
      </c>
      <c r="C493" s="27"/>
      <c r="D493" s="11"/>
      <c r="E493" s="14"/>
      <c r="F493" s="12"/>
      <c r="G493" s="12"/>
      <c r="H493" s="12"/>
      <c r="I493" s="12"/>
      <c r="J493" s="12"/>
      <c r="K493" s="144"/>
      <c r="L493" s="131" t="s">
        <v>1180</v>
      </c>
    </row>
    <row r="494" spans="1:12" ht="33" x14ac:dyDescent="0.25">
      <c r="A494" s="13" t="s">
        <v>60</v>
      </c>
      <c r="B494" s="10" t="s">
        <v>547</v>
      </c>
      <c r="C494" s="27"/>
      <c r="D494" s="11">
        <v>23660</v>
      </c>
      <c r="E494" s="15">
        <f>'[116]Yên Ninh '!$C$57</f>
        <v>24930000</v>
      </c>
      <c r="F494" s="12">
        <f t="shared" si="50"/>
        <v>24930</v>
      </c>
      <c r="G494" s="12"/>
      <c r="H494" s="12"/>
      <c r="I494" s="12"/>
      <c r="J494" s="12"/>
      <c r="K494" s="144">
        <f t="shared" si="51"/>
        <v>1.0536770921386307</v>
      </c>
      <c r="L494" s="131" t="s">
        <v>1180</v>
      </c>
    </row>
    <row r="495" spans="1:12" ht="49.5" x14ac:dyDescent="0.25">
      <c r="A495" s="13" t="s">
        <v>61</v>
      </c>
      <c r="B495" s="10" t="s">
        <v>548</v>
      </c>
      <c r="C495" s="27"/>
      <c r="D495" s="11">
        <v>9760</v>
      </c>
      <c r="E495" s="15">
        <f>'[116]11m ko vỉa hè'!$C$57</f>
        <v>10240000</v>
      </c>
      <c r="F495" s="12">
        <f t="shared" si="50"/>
        <v>10240</v>
      </c>
      <c r="G495" s="12"/>
      <c r="H495" s="12"/>
      <c r="I495" s="12"/>
      <c r="J495" s="12"/>
      <c r="K495" s="144">
        <f t="shared" si="51"/>
        <v>1.0491803278688525</v>
      </c>
      <c r="L495" s="131" t="s">
        <v>1180</v>
      </c>
    </row>
    <row r="496" spans="1:12" ht="66" x14ac:dyDescent="0.25">
      <c r="A496" s="13" t="s">
        <v>62</v>
      </c>
      <c r="B496" s="10" t="s">
        <v>549</v>
      </c>
      <c r="C496" s="27"/>
      <c r="D496" s="11">
        <v>9010</v>
      </c>
      <c r="E496" s="15">
        <f>'[116]16m có vỉa hè'!$C$57</f>
        <v>9480000</v>
      </c>
      <c r="F496" s="12">
        <f t="shared" si="50"/>
        <v>9480</v>
      </c>
      <c r="G496" s="12"/>
      <c r="H496" s="12"/>
      <c r="I496" s="12"/>
      <c r="J496" s="12"/>
      <c r="K496" s="144">
        <f t="shared" si="51"/>
        <v>1.0521642619311875</v>
      </c>
      <c r="L496" s="131" t="s">
        <v>1180</v>
      </c>
    </row>
    <row r="497" spans="1:12" ht="132" x14ac:dyDescent="0.25">
      <c r="A497" s="13" t="s">
        <v>706</v>
      </c>
      <c r="B497" s="10" t="s">
        <v>550</v>
      </c>
      <c r="C497" s="27"/>
      <c r="D497" s="11">
        <v>8670</v>
      </c>
      <c r="E497" s="15">
        <f>'[116]15m có vỉa hè'!$C$57</f>
        <v>9100000</v>
      </c>
      <c r="F497" s="12">
        <f t="shared" si="50"/>
        <v>9100</v>
      </c>
      <c r="G497" s="12"/>
      <c r="H497" s="12"/>
      <c r="I497" s="12"/>
      <c r="J497" s="12"/>
      <c r="K497" s="144">
        <f t="shared" si="51"/>
        <v>1.0495963091118801</v>
      </c>
      <c r="L497" s="131" t="s">
        <v>1180</v>
      </c>
    </row>
    <row r="498" spans="1:12" s="33" customFormat="1" ht="33" x14ac:dyDescent="0.25">
      <c r="A498" s="28" t="s">
        <v>707</v>
      </c>
      <c r="B498" s="29" t="s">
        <v>551</v>
      </c>
      <c r="C498" s="94"/>
      <c r="D498" s="30">
        <v>6890</v>
      </c>
      <c r="E498" s="31">
        <f>'[116]Đường Quy hoạch còn lại'!$C$57</f>
        <v>7240000</v>
      </c>
      <c r="F498" s="32">
        <f t="shared" si="50"/>
        <v>7240</v>
      </c>
      <c r="G498" s="12"/>
      <c r="H498" s="12"/>
      <c r="I498" s="12"/>
      <c r="J498" s="12"/>
      <c r="K498" s="144">
        <f t="shared" si="51"/>
        <v>1.0507982583454281</v>
      </c>
      <c r="L498" s="131" t="s">
        <v>1180</v>
      </c>
    </row>
    <row r="499" spans="1:12" ht="33" hidden="1" x14ac:dyDescent="0.25">
      <c r="A499" s="3">
        <v>4</v>
      </c>
      <c r="B499" s="6" t="s">
        <v>552</v>
      </c>
      <c r="C499" s="27"/>
      <c r="D499" s="11"/>
      <c r="E499" s="14"/>
      <c r="F499" s="12"/>
      <c r="G499" s="12"/>
      <c r="H499" s="12"/>
      <c r="I499" s="12"/>
      <c r="J499" s="12"/>
      <c r="K499" s="144"/>
      <c r="L499" s="131" t="s">
        <v>1187</v>
      </c>
    </row>
    <row r="500" spans="1:12" ht="33" hidden="1" x14ac:dyDescent="0.25">
      <c r="A500" s="13" t="s">
        <v>19</v>
      </c>
      <c r="B500" s="10" t="s">
        <v>553</v>
      </c>
      <c r="C500" s="27"/>
      <c r="D500" s="11">
        <v>6570</v>
      </c>
      <c r="E500" s="15">
        <f>'[117]Đường 13m'!$C$57</f>
        <v>6890000</v>
      </c>
      <c r="F500" s="12">
        <f t="shared" si="50"/>
        <v>6890</v>
      </c>
      <c r="G500" s="12">
        <f t="shared" si="46"/>
        <v>3445</v>
      </c>
      <c r="H500" s="12">
        <f t="shared" si="47"/>
        <v>2756</v>
      </c>
      <c r="I500" s="12">
        <f t="shared" si="48"/>
        <v>2067</v>
      </c>
      <c r="J500" s="12">
        <f t="shared" si="49"/>
        <v>1378</v>
      </c>
      <c r="K500" s="144">
        <f t="shared" si="51"/>
        <v>1.0487062404870624</v>
      </c>
      <c r="L500" s="131" t="s">
        <v>1187</v>
      </c>
    </row>
    <row r="501" spans="1:12" ht="33" hidden="1" x14ac:dyDescent="0.25">
      <c r="A501" s="13" t="s">
        <v>20</v>
      </c>
      <c r="B501" s="10" t="s">
        <v>554</v>
      </c>
      <c r="C501" s="27"/>
      <c r="D501" s="11">
        <v>5840</v>
      </c>
      <c r="E501" s="15">
        <f>'[117]Đường 11m'!$C$57</f>
        <v>6140000</v>
      </c>
      <c r="F501" s="12">
        <f t="shared" si="50"/>
        <v>6140</v>
      </c>
      <c r="G501" s="12">
        <f t="shared" si="46"/>
        <v>3070</v>
      </c>
      <c r="H501" s="12">
        <f t="shared" si="47"/>
        <v>2456</v>
      </c>
      <c r="I501" s="12">
        <f t="shared" si="48"/>
        <v>1842</v>
      </c>
      <c r="J501" s="12">
        <f t="shared" si="49"/>
        <v>1228</v>
      </c>
      <c r="K501" s="144">
        <f t="shared" si="51"/>
        <v>1.0513698630136987</v>
      </c>
      <c r="L501" s="131" t="s">
        <v>1187</v>
      </c>
    </row>
    <row r="502" spans="1:12" ht="33" hidden="1" x14ac:dyDescent="0.25">
      <c r="A502" s="13" t="s">
        <v>67</v>
      </c>
      <c r="B502" s="10" t="s">
        <v>555</v>
      </c>
      <c r="C502" s="27"/>
      <c r="D502" s="11">
        <v>4950</v>
      </c>
      <c r="E502" s="15">
        <f>'[117]Đường 7m'!$C$57</f>
        <v>5210000</v>
      </c>
      <c r="F502" s="12">
        <f t="shared" si="50"/>
        <v>5210</v>
      </c>
      <c r="G502" s="12">
        <f t="shared" si="46"/>
        <v>2605</v>
      </c>
      <c r="H502" s="12">
        <f t="shared" si="47"/>
        <v>2084</v>
      </c>
      <c r="I502" s="12">
        <f t="shared" si="48"/>
        <v>1563</v>
      </c>
      <c r="J502" s="12">
        <f t="shared" si="49"/>
        <v>1042</v>
      </c>
      <c r="K502" s="144">
        <f t="shared" si="51"/>
        <v>1.0525252525252524</v>
      </c>
      <c r="L502" s="131" t="s">
        <v>1187</v>
      </c>
    </row>
    <row r="503" spans="1:12" ht="49.5" hidden="1" x14ac:dyDescent="0.25">
      <c r="A503" s="3">
        <v>5</v>
      </c>
      <c r="B503" s="102" t="s">
        <v>556</v>
      </c>
      <c r="C503" s="27"/>
      <c r="D503" s="11"/>
      <c r="E503" s="14"/>
      <c r="F503" s="25"/>
      <c r="G503" s="12"/>
      <c r="H503" s="12"/>
      <c r="I503" s="12"/>
      <c r="J503" s="12"/>
      <c r="K503" s="144"/>
      <c r="L503" s="131" t="s">
        <v>1166</v>
      </c>
    </row>
    <row r="504" spans="1:12" ht="33" hidden="1" x14ac:dyDescent="0.25">
      <c r="A504" s="13" t="s">
        <v>69</v>
      </c>
      <c r="B504" s="101" t="s">
        <v>557</v>
      </c>
      <c r="C504" s="27"/>
      <c r="D504" s="11">
        <v>13620</v>
      </c>
      <c r="E504" s="15">
        <v>14260000</v>
      </c>
      <c r="F504" s="25">
        <f t="shared" si="50"/>
        <v>14260</v>
      </c>
      <c r="G504" s="12"/>
      <c r="H504" s="12"/>
      <c r="I504" s="12"/>
      <c r="J504" s="12"/>
      <c r="K504" s="144">
        <f t="shared" si="51"/>
        <v>1.0469897209985315</v>
      </c>
      <c r="L504" s="131" t="s">
        <v>1166</v>
      </c>
    </row>
    <row r="505" spans="1:12" ht="33" hidden="1" x14ac:dyDescent="0.25">
      <c r="A505" s="13" t="s">
        <v>70</v>
      </c>
      <c r="B505" s="101" t="s">
        <v>558</v>
      </c>
      <c r="C505" s="27"/>
      <c r="D505" s="11">
        <v>13620</v>
      </c>
      <c r="E505" s="15">
        <v>14260000</v>
      </c>
      <c r="F505" s="25">
        <f t="shared" si="50"/>
        <v>14260</v>
      </c>
      <c r="G505" s="12">
        <f t="shared" si="46"/>
        <v>7130</v>
      </c>
      <c r="H505" s="12">
        <f t="shared" si="47"/>
        <v>5704</v>
      </c>
      <c r="I505" s="12">
        <f t="shared" si="48"/>
        <v>4278</v>
      </c>
      <c r="J505" s="12">
        <f t="shared" si="49"/>
        <v>2852</v>
      </c>
      <c r="K505" s="144">
        <f t="shared" si="51"/>
        <v>1.0469897209985315</v>
      </c>
      <c r="L505" s="131" t="s">
        <v>1166</v>
      </c>
    </row>
    <row r="506" spans="1:12" hidden="1" x14ac:dyDescent="0.25">
      <c r="A506" s="13" t="s">
        <v>382</v>
      </c>
      <c r="B506" s="101" t="s">
        <v>559</v>
      </c>
      <c r="C506" s="27"/>
      <c r="D506" s="11">
        <v>10500</v>
      </c>
      <c r="E506" s="15">
        <f>'[118]3. Bế Văn Đàn'!$C$57</f>
        <v>11050000</v>
      </c>
      <c r="F506" s="25">
        <f t="shared" si="50"/>
        <v>11050</v>
      </c>
      <c r="G506" s="12"/>
      <c r="H506" s="12"/>
      <c r="I506" s="12"/>
      <c r="J506" s="12"/>
      <c r="K506" s="144">
        <f t="shared" si="51"/>
        <v>1.0523809523809524</v>
      </c>
      <c r="L506" s="131" t="s">
        <v>1166</v>
      </c>
    </row>
    <row r="507" spans="1:12" hidden="1" x14ac:dyDescent="0.25">
      <c r="A507" s="13" t="s">
        <v>708</v>
      </c>
      <c r="B507" s="101" t="s">
        <v>560</v>
      </c>
      <c r="C507" s="27"/>
      <c r="D507" s="11">
        <v>10500</v>
      </c>
      <c r="E507" s="15">
        <f>'[118]3. Bế Văn Đàn'!$C$57</f>
        <v>11050000</v>
      </c>
      <c r="F507" s="25">
        <f t="shared" si="50"/>
        <v>11050</v>
      </c>
      <c r="G507" s="12"/>
      <c r="H507" s="12"/>
      <c r="I507" s="12"/>
      <c r="J507" s="12"/>
      <c r="K507" s="144">
        <f t="shared" si="51"/>
        <v>1.0523809523809524</v>
      </c>
      <c r="L507" s="131" t="s">
        <v>1166</v>
      </c>
    </row>
    <row r="508" spans="1:12" hidden="1" x14ac:dyDescent="0.25">
      <c r="A508" s="13" t="s">
        <v>709</v>
      </c>
      <c r="B508" s="101" t="s">
        <v>561</v>
      </c>
      <c r="C508" s="27"/>
      <c r="D508" s="11">
        <v>10500</v>
      </c>
      <c r="E508" s="15">
        <f>'[118]3. Bế Văn Đàn'!$C$57</f>
        <v>11050000</v>
      </c>
      <c r="F508" s="25">
        <f t="shared" si="50"/>
        <v>11050</v>
      </c>
      <c r="G508" s="12"/>
      <c r="H508" s="12"/>
      <c r="I508" s="12"/>
      <c r="J508" s="12"/>
      <c r="K508" s="144">
        <f t="shared" si="51"/>
        <v>1.0523809523809524</v>
      </c>
      <c r="L508" s="131" t="s">
        <v>1166</v>
      </c>
    </row>
    <row r="509" spans="1:12" hidden="1" x14ac:dyDescent="0.25">
      <c r="A509" s="13" t="s">
        <v>710</v>
      </c>
      <c r="B509" s="101" t="s">
        <v>562</v>
      </c>
      <c r="C509" s="27"/>
      <c r="D509" s="11">
        <v>10500</v>
      </c>
      <c r="E509" s="15">
        <f>'[118]3. Bế Văn Đàn'!$C$57</f>
        <v>11050000</v>
      </c>
      <c r="F509" s="25">
        <f t="shared" si="50"/>
        <v>11050</v>
      </c>
      <c r="G509" s="12"/>
      <c r="H509" s="12"/>
      <c r="I509" s="12"/>
      <c r="J509" s="12"/>
      <c r="K509" s="144">
        <f t="shared" si="51"/>
        <v>1.0523809523809524</v>
      </c>
      <c r="L509" s="131" t="s">
        <v>1166</v>
      </c>
    </row>
    <row r="510" spans="1:12" hidden="1" x14ac:dyDescent="0.25">
      <c r="A510" s="13" t="s">
        <v>711</v>
      </c>
      <c r="B510" s="101" t="s">
        <v>534</v>
      </c>
      <c r="C510" s="27"/>
      <c r="D510" s="11">
        <v>10500</v>
      </c>
      <c r="E510" s="15">
        <f>'[118]3. Bế Văn Đàn'!$C$57</f>
        <v>11050000</v>
      </c>
      <c r="F510" s="25">
        <f t="shared" si="50"/>
        <v>11050</v>
      </c>
      <c r="G510" s="12"/>
      <c r="H510" s="12"/>
      <c r="I510" s="12"/>
      <c r="J510" s="12"/>
      <c r="K510" s="144">
        <f t="shared" si="51"/>
        <v>1.0523809523809524</v>
      </c>
      <c r="L510" s="131" t="s">
        <v>1166</v>
      </c>
    </row>
    <row r="511" spans="1:12" ht="49.5" hidden="1" x14ac:dyDescent="0.25">
      <c r="A511" s="3">
        <v>6</v>
      </c>
      <c r="B511" s="102" t="s">
        <v>563</v>
      </c>
      <c r="C511" s="27"/>
      <c r="D511" s="11"/>
      <c r="E511" s="14"/>
      <c r="F511" s="25"/>
      <c r="G511" s="12"/>
      <c r="H511" s="12"/>
      <c r="I511" s="12"/>
      <c r="J511" s="12"/>
      <c r="K511" s="144"/>
      <c r="L511" s="131" t="s">
        <v>1166</v>
      </c>
    </row>
    <row r="512" spans="1:12" ht="33" hidden="1" x14ac:dyDescent="0.25">
      <c r="A512" s="13" t="s">
        <v>10</v>
      </c>
      <c r="B512" s="10" t="s">
        <v>564</v>
      </c>
      <c r="C512" s="27"/>
      <c r="D512" s="11">
        <v>13620</v>
      </c>
      <c r="E512" s="15">
        <v>14260000</v>
      </c>
      <c r="F512" s="25">
        <f t="shared" si="50"/>
        <v>14260</v>
      </c>
      <c r="G512" s="12"/>
      <c r="H512" s="12"/>
      <c r="I512" s="12"/>
      <c r="J512" s="12"/>
      <c r="K512" s="144">
        <f t="shared" si="51"/>
        <v>1.0469897209985315</v>
      </c>
      <c r="L512" s="131" t="s">
        <v>1166</v>
      </c>
    </row>
    <row r="513" spans="1:12" ht="33" hidden="1" x14ac:dyDescent="0.25">
      <c r="A513" s="13" t="s">
        <v>11</v>
      </c>
      <c r="B513" s="10" t="s">
        <v>565</v>
      </c>
      <c r="C513" s="27"/>
      <c r="D513" s="11">
        <v>9710</v>
      </c>
      <c r="E513" s="15">
        <v>10220000</v>
      </c>
      <c r="F513" s="25">
        <f t="shared" si="50"/>
        <v>10220</v>
      </c>
      <c r="G513" s="12"/>
      <c r="H513" s="12"/>
      <c r="I513" s="12"/>
      <c r="J513" s="12"/>
      <c r="K513" s="144">
        <f t="shared" si="51"/>
        <v>1.0525231719876416</v>
      </c>
      <c r="L513" s="131" t="s">
        <v>1166</v>
      </c>
    </row>
    <row r="514" spans="1:12" ht="49.5" hidden="1" x14ac:dyDescent="0.25">
      <c r="A514" s="3">
        <v>7</v>
      </c>
      <c r="B514" s="6" t="s">
        <v>566</v>
      </c>
      <c r="C514" s="27" t="s">
        <v>1152</v>
      </c>
      <c r="D514" s="11"/>
      <c r="E514" s="14"/>
      <c r="F514" s="12"/>
      <c r="G514" s="12"/>
      <c r="H514" s="12"/>
      <c r="I514" s="12"/>
      <c r="J514" s="12"/>
      <c r="K514" s="144"/>
      <c r="L514" s="131" t="s">
        <v>1168</v>
      </c>
    </row>
    <row r="515" spans="1:12" ht="33" hidden="1" x14ac:dyDescent="0.25">
      <c r="A515" s="13"/>
      <c r="B515" s="10" t="s">
        <v>567</v>
      </c>
      <c r="C515" s="27"/>
      <c r="D515" s="11">
        <v>13830</v>
      </c>
      <c r="E515" s="15">
        <v>14480000</v>
      </c>
      <c r="F515" s="12">
        <f t="shared" si="50"/>
        <v>14480</v>
      </c>
      <c r="G515" s="12">
        <f t="shared" si="46"/>
        <v>7240</v>
      </c>
      <c r="H515" s="12">
        <f t="shared" si="47"/>
        <v>5792</v>
      </c>
      <c r="I515" s="12">
        <f t="shared" si="48"/>
        <v>4344</v>
      </c>
      <c r="J515" s="12">
        <f t="shared" si="49"/>
        <v>2896</v>
      </c>
      <c r="K515" s="144">
        <f t="shared" si="51"/>
        <v>1.0469992769342009</v>
      </c>
      <c r="L515" s="131" t="s">
        <v>1168</v>
      </c>
    </row>
    <row r="516" spans="1:12" x14ac:dyDescent="0.25">
      <c r="A516" s="3">
        <v>8</v>
      </c>
      <c r="B516" s="6" t="s">
        <v>568</v>
      </c>
      <c r="C516" s="27"/>
      <c r="D516" s="11"/>
      <c r="E516" s="14"/>
      <c r="F516" s="12"/>
      <c r="G516" s="12"/>
      <c r="H516" s="12"/>
      <c r="I516" s="12"/>
      <c r="J516" s="12"/>
      <c r="K516" s="144"/>
      <c r="L516" s="131" t="s">
        <v>1177</v>
      </c>
    </row>
    <row r="517" spans="1:12" x14ac:dyDescent="0.25">
      <c r="A517" s="13" t="s">
        <v>81</v>
      </c>
      <c r="B517" s="10" t="s">
        <v>569</v>
      </c>
      <c r="C517" s="27"/>
      <c r="D517" s="11">
        <v>10370</v>
      </c>
      <c r="E517" s="15">
        <f>'[119]1. Ngô Đức Kế'!$C$57</f>
        <v>10880000</v>
      </c>
      <c r="F517" s="12">
        <f t="shared" si="50"/>
        <v>10880</v>
      </c>
      <c r="G517" s="12">
        <f t="shared" si="46"/>
        <v>5440</v>
      </c>
      <c r="H517" s="12">
        <f t="shared" si="47"/>
        <v>4352</v>
      </c>
      <c r="I517" s="12">
        <f t="shared" si="48"/>
        <v>3264</v>
      </c>
      <c r="J517" s="12">
        <f t="shared" si="49"/>
        <v>2176</v>
      </c>
      <c r="K517" s="144">
        <f t="shared" si="51"/>
        <v>1.0491803278688525</v>
      </c>
      <c r="L517" s="131" t="s">
        <v>1177</v>
      </c>
    </row>
    <row r="518" spans="1:12" x14ac:dyDescent="0.25">
      <c r="A518" s="13" t="s">
        <v>82</v>
      </c>
      <c r="B518" s="10" t="s">
        <v>570</v>
      </c>
      <c r="C518" s="27"/>
      <c r="D518" s="11">
        <v>11060</v>
      </c>
      <c r="E518" s="15">
        <f>'[119]2. Đào Duy Anh (D)'!$C$57</f>
        <v>11670000</v>
      </c>
      <c r="F518" s="12">
        <f t="shared" si="50"/>
        <v>11670</v>
      </c>
      <c r="G518" s="12">
        <f t="shared" si="46"/>
        <v>5835</v>
      </c>
      <c r="H518" s="12">
        <f t="shared" ref="H518" si="52">F518*0.4</f>
        <v>4668</v>
      </c>
      <c r="I518" s="12">
        <f t="shared" ref="I518" si="53">F518*0.3</f>
        <v>3501</v>
      </c>
      <c r="J518" s="12">
        <f t="shared" ref="J518" si="54">F518*0.2</f>
        <v>2334</v>
      </c>
      <c r="K518" s="144">
        <f t="shared" si="51"/>
        <v>1.0551537070524413</v>
      </c>
      <c r="L518" s="131" t="s">
        <v>1177</v>
      </c>
    </row>
    <row r="519" spans="1:12" x14ac:dyDescent="0.25">
      <c r="A519" s="13" t="s">
        <v>712</v>
      </c>
      <c r="B519" s="10" t="s">
        <v>571</v>
      </c>
      <c r="C519" s="27"/>
      <c r="D519" s="11">
        <v>9420</v>
      </c>
      <c r="E519" s="15">
        <f>'[119]3. Phạm Sư Mạnh'!$C$57</f>
        <v>9930000</v>
      </c>
      <c r="F519" s="12">
        <f t="shared" si="50"/>
        <v>9930</v>
      </c>
      <c r="G519" s="12"/>
      <c r="H519" s="12"/>
      <c r="I519" s="12"/>
      <c r="J519" s="12"/>
      <c r="K519" s="144">
        <f t="shared" si="51"/>
        <v>1.0541401273885351</v>
      </c>
      <c r="L519" s="131" t="s">
        <v>1177</v>
      </c>
    </row>
    <row r="520" spans="1:12" x14ac:dyDescent="0.25">
      <c r="A520" s="13" t="s">
        <v>713</v>
      </c>
      <c r="B520" s="10" t="s">
        <v>572</v>
      </c>
      <c r="C520" s="27"/>
      <c r="D520" s="11">
        <v>9420</v>
      </c>
      <c r="E520" s="15">
        <f>E519</f>
        <v>9930000</v>
      </c>
      <c r="F520" s="12">
        <f t="shared" si="50"/>
        <v>9930</v>
      </c>
      <c r="G520" s="12"/>
      <c r="H520" s="12"/>
      <c r="I520" s="12"/>
      <c r="J520" s="12"/>
      <c r="K520" s="144">
        <f t="shared" si="51"/>
        <v>1.0541401273885351</v>
      </c>
      <c r="L520" s="131" t="s">
        <v>1177</v>
      </c>
    </row>
    <row r="521" spans="1:12" x14ac:dyDescent="0.25">
      <c r="A521" s="13" t="s">
        <v>714</v>
      </c>
      <c r="B521" s="10" t="s">
        <v>573</v>
      </c>
      <c r="C521" s="27"/>
      <c r="D521" s="11">
        <v>9420</v>
      </c>
      <c r="E521" s="15">
        <f t="shared" ref="E521:E528" si="55">E520</f>
        <v>9930000</v>
      </c>
      <c r="F521" s="12">
        <f t="shared" si="50"/>
        <v>9930</v>
      </c>
      <c r="G521" s="12"/>
      <c r="H521" s="12"/>
      <c r="I521" s="12"/>
      <c r="J521" s="12"/>
      <c r="K521" s="144">
        <f t="shared" si="51"/>
        <v>1.0541401273885351</v>
      </c>
      <c r="L521" s="131" t="s">
        <v>1177</v>
      </c>
    </row>
    <row r="522" spans="1:12" x14ac:dyDescent="0.25">
      <c r="A522" s="13" t="s">
        <v>715</v>
      </c>
      <c r="B522" s="10" t="s">
        <v>574</v>
      </c>
      <c r="C522" s="27"/>
      <c r="D522" s="11">
        <v>9420</v>
      </c>
      <c r="E522" s="15">
        <f t="shared" si="55"/>
        <v>9930000</v>
      </c>
      <c r="F522" s="12">
        <f t="shared" si="50"/>
        <v>9930</v>
      </c>
      <c r="G522" s="12"/>
      <c r="H522" s="12"/>
      <c r="I522" s="12"/>
      <c r="J522" s="12"/>
      <c r="K522" s="144">
        <f t="shared" si="51"/>
        <v>1.0541401273885351</v>
      </c>
      <c r="L522" s="131" t="s">
        <v>1177</v>
      </c>
    </row>
    <row r="523" spans="1:12" x14ac:dyDescent="0.25">
      <c r="A523" s="13" t="s">
        <v>716</v>
      </c>
      <c r="B523" s="10" t="s">
        <v>575</v>
      </c>
      <c r="C523" s="27"/>
      <c r="D523" s="11">
        <v>9420</v>
      </c>
      <c r="E523" s="15">
        <f t="shared" si="55"/>
        <v>9930000</v>
      </c>
      <c r="F523" s="12">
        <f t="shared" ref="F523:F588" si="56">E523/1000</f>
        <v>9930</v>
      </c>
      <c r="G523" s="12"/>
      <c r="H523" s="12"/>
      <c r="I523" s="12"/>
      <c r="J523" s="12"/>
      <c r="K523" s="144">
        <f t="shared" si="51"/>
        <v>1.0541401273885351</v>
      </c>
      <c r="L523" s="131" t="s">
        <v>1177</v>
      </c>
    </row>
    <row r="524" spans="1:12" x14ac:dyDescent="0.25">
      <c r="A524" s="13" t="s">
        <v>717</v>
      </c>
      <c r="B524" s="10" t="s">
        <v>576</v>
      </c>
      <c r="C524" s="27"/>
      <c r="D524" s="11">
        <v>9420</v>
      </c>
      <c r="E524" s="15">
        <f t="shared" si="55"/>
        <v>9930000</v>
      </c>
      <c r="F524" s="12">
        <f t="shared" si="56"/>
        <v>9930</v>
      </c>
      <c r="G524" s="12">
        <f t="shared" ref="G524:G583" si="57">F524*0.5</f>
        <v>4965</v>
      </c>
      <c r="H524" s="12">
        <f t="shared" ref="H524:H583" si="58">F524*0.4</f>
        <v>3972</v>
      </c>
      <c r="I524" s="12">
        <f t="shared" ref="I524:I583" si="59">F524*0.3</f>
        <v>2979</v>
      </c>
      <c r="J524" s="12">
        <f t="shared" ref="J524:J583" si="60">F524*0.2</f>
        <v>1986</v>
      </c>
      <c r="K524" s="144">
        <f t="shared" si="51"/>
        <v>1.0541401273885351</v>
      </c>
      <c r="L524" s="131" t="s">
        <v>1177</v>
      </c>
    </row>
    <row r="525" spans="1:12" x14ac:dyDescent="0.25">
      <c r="A525" s="13" t="s">
        <v>718</v>
      </c>
      <c r="B525" s="10" t="s">
        <v>577</v>
      </c>
      <c r="C525" s="27"/>
      <c r="D525" s="11">
        <v>9420</v>
      </c>
      <c r="E525" s="15">
        <f t="shared" si="55"/>
        <v>9930000</v>
      </c>
      <c r="F525" s="12">
        <f t="shared" si="56"/>
        <v>9930</v>
      </c>
      <c r="G525" s="12"/>
      <c r="H525" s="12"/>
      <c r="I525" s="12"/>
      <c r="J525" s="12"/>
      <c r="K525" s="144">
        <f t="shared" ref="K525:K590" si="61">F525/D525</f>
        <v>1.0541401273885351</v>
      </c>
      <c r="L525" s="131" t="s">
        <v>1177</v>
      </c>
    </row>
    <row r="526" spans="1:12" x14ac:dyDescent="0.25">
      <c r="A526" s="13" t="s">
        <v>719</v>
      </c>
      <c r="B526" s="10" t="s">
        <v>578</v>
      </c>
      <c r="C526" s="27"/>
      <c r="D526" s="11">
        <v>9420</v>
      </c>
      <c r="E526" s="15">
        <f t="shared" si="55"/>
        <v>9930000</v>
      </c>
      <c r="F526" s="12">
        <f t="shared" si="56"/>
        <v>9930</v>
      </c>
      <c r="G526" s="12">
        <f t="shared" si="57"/>
        <v>4965</v>
      </c>
      <c r="H526" s="12">
        <f t="shared" si="58"/>
        <v>3972</v>
      </c>
      <c r="I526" s="12">
        <f t="shared" si="59"/>
        <v>2979</v>
      </c>
      <c r="J526" s="12">
        <f t="shared" si="60"/>
        <v>1986</v>
      </c>
      <c r="K526" s="144">
        <f t="shared" si="61"/>
        <v>1.0541401273885351</v>
      </c>
      <c r="L526" s="131" t="s">
        <v>1177</v>
      </c>
    </row>
    <row r="527" spans="1:12" x14ac:dyDescent="0.25">
      <c r="A527" s="13" t="s">
        <v>720</v>
      </c>
      <c r="B527" s="129" t="s">
        <v>1236</v>
      </c>
      <c r="C527" s="27"/>
      <c r="D527" s="11">
        <v>9420</v>
      </c>
      <c r="E527" s="15">
        <f t="shared" si="55"/>
        <v>9930000</v>
      </c>
      <c r="F527" s="12">
        <f t="shared" si="56"/>
        <v>9930</v>
      </c>
      <c r="G527" s="12"/>
      <c r="H527" s="12"/>
      <c r="I527" s="12"/>
      <c r="J527" s="12"/>
      <c r="K527" s="144">
        <f t="shared" si="61"/>
        <v>1.0541401273885351</v>
      </c>
      <c r="L527" s="131" t="s">
        <v>1177</v>
      </c>
    </row>
    <row r="528" spans="1:12" x14ac:dyDescent="0.25">
      <c r="A528" s="13" t="s">
        <v>721</v>
      </c>
      <c r="B528" s="129" t="s">
        <v>534</v>
      </c>
      <c r="C528" s="27"/>
      <c r="D528" s="11">
        <v>9420</v>
      </c>
      <c r="E528" s="15">
        <f t="shared" si="55"/>
        <v>9930000</v>
      </c>
      <c r="F528" s="12">
        <f t="shared" si="56"/>
        <v>9930</v>
      </c>
      <c r="G528" s="12"/>
      <c r="H528" s="12"/>
      <c r="I528" s="12"/>
      <c r="J528" s="12"/>
      <c r="K528" s="144">
        <f t="shared" si="61"/>
        <v>1.0541401273885351</v>
      </c>
      <c r="L528" s="131" t="s">
        <v>1177</v>
      </c>
    </row>
    <row r="529" spans="1:12" ht="49.5" hidden="1" x14ac:dyDescent="0.25">
      <c r="A529" s="3">
        <v>9</v>
      </c>
      <c r="B529" s="6" t="s">
        <v>579</v>
      </c>
      <c r="C529" s="27"/>
      <c r="D529" s="11"/>
      <c r="E529" s="14"/>
      <c r="F529" s="25"/>
      <c r="G529" s="12"/>
      <c r="H529" s="12"/>
      <c r="I529" s="12"/>
      <c r="J529" s="12"/>
      <c r="K529" s="144"/>
      <c r="L529" s="131" t="s">
        <v>1166</v>
      </c>
    </row>
    <row r="530" spans="1:12" hidden="1" x14ac:dyDescent="0.25">
      <c r="A530" s="13" t="s">
        <v>383</v>
      </c>
      <c r="B530" s="10" t="s">
        <v>580</v>
      </c>
      <c r="C530" s="27"/>
      <c r="D530" s="11">
        <v>5740</v>
      </c>
      <c r="E530" s="15">
        <v>6000000</v>
      </c>
      <c r="F530" s="25">
        <f t="shared" si="56"/>
        <v>6000</v>
      </c>
      <c r="G530" s="12">
        <f t="shared" si="57"/>
        <v>3000</v>
      </c>
      <c r="H530" s="12">
        <f t="shared" si="58"/>
        <v>2400</v>
      </c>
      <c r="I530" s="12">
        <f t="shared" si="59"/>
        <v>1800</v>
      </c>
      <c r="J530" s="12">
        <f t="shared" si="60"/>
        <v>1200</v>
      </c>
      <c r="K530" s="144">
        <f t="shared" si="61"/>
        <v>1.0452961672473868</v>
      </c>
      <c r="L530" s="131" t="s">
        <v>1166</v>
      </c>
    </row>
    <row r="531" spans="1:12" hidden="1" x14ac:dyDescent="0.25">
      <c r="A531" s="13" t="s">
        <v>384</v>
      </c>
      <c r="B531" s="10" t="s">
        <v>581</v>
      </c>
      <c r="C531" s="27"/>
      <c r="D531" s="11">
        <v>5740</v>
      </c>
      <c r="E531" s="15">
        <f>E530</f>
        <v>6000000</v>
      </c>
      <c r="F531" s="25">
        <f t="shared" si="56"/>
        <v>6000</v>
      </c>
      <c r="G531" s="12"/>
      <c r="H531" s="12"/>
      <c r="I531" s="12"/>
      <c r="J531" s="12"/>
      <c r="K531" s="144">
        <f t="shared" si="61"/>
        <v>1.0452961672473868</v>
      </c>
      <c r="L531" s="131" t="s">
        <v>1166</v>
      </c>
    </row>
    <row r="532" spans="1:12" ht="33" hidden="1" x14ac:dyDescent="0.25">
      <c r="A532" s="13" t="s">
        <v>722</v>
      </c>
      <c r="B532" s="10" t="s">
        <v>582</v>
      </c>
      <c r="C532" s="27"/>
      <c r="D532" s="11">
        <v>4830</v>
      </c>
      <c r="E532" s="15">
        <v>5070000</v>
      </c>
      <c r="F532" s="25">
        <f t="shared" si="56"/>
        <v>5070</v>
      </c>
      <c r="G532" s="12"/>
      <c r="H532" s="12"/>
      <c r="I532" s="12"/>
      <c r="J532" s="12"/>
      <c r="K532" s="144">
        <f t="shared" si="61"/>
        <v>1.0496894409937889</v>
      </c>
      <c r="L532" s="131" t="s">
        <v>1166</v>
      </c>
    </row>
    <row r="533" spans="1:12" ht="33" hidden="1" x14ac:dyDescent="0.25">
      <c r="A533" s="13" t="s">
        <v>723</v>
      </c>
      <c r="B533" s="10" t="s">
        <v>583</v>
      </c>
      <c r="C533" s="27"/>
      <c r="D533" s="11">
        <v>4480</v>
      </c>
      <c r="E533" s="15">
        <v>4720000</v>
      </c>
      <c r="F533" s="25">
        <f t="shared" si="56"/>
        <v>4720</v>
      </c>
      <c r="G533" s="12"/>
      <c r="H533" s="12"/>
      <c r="I533" s="12"/>
      <c r="J533" s="12"/>
      <c r="K533" s="144">
        <f t="shared" si="61"/>
        <v>1.0535714285714286</v>
      </c>
      <c r="L533" s="131" t="s">
        <v>1166</v>
      </c>
    </row>
    <row r="534" spans="1:12" ht="33" hidden="1" x14ac:dyDescent="0.25">
      <c r="A534" s="13" t="s">
        <v>724</v>
      </c>
      <c r="B534" s="10" t="s">
        <v>584</v>
      </c>
      <c r="C534" s="27"/>
      <c r="D534" s="11">
        <v>4170</v>
      </c>
      <c r="E534" s="15">
        <v>4430000</v>
      </c>
      <c r="F534" s="25">
        <f t="shared" si="56"/>
        <v>4430</v>
      </c>
      <c r="G534" s="12">
        <f t="shared" si="57"/>
        <v>2215</v>
      </c>
      <c r="H534" s="12">
        <f t="shared" si="58"/>
        <v>1772</v>
      </c>
      <c r="I534" s="12">
        <f t="shared" si="59"/>
        <v>1329</v>
      </c>
      <c r="J534" s="12">
        <f t="shared" si="60"/>
        <v>886</v>
      </c>
      <c r="K534" s="144">
        <f t="shared" si="61"/>
        <v>1.0623501199040768</v>
      </c>
      <c r="L534" s="131" t="s">
        <v>1166</v>
      </c>
    </row>
    <row r="535" spans="1:12" ht="32.25" hidden="1" thickBot="1" x14ac:dyDescent="0.3">
      <c r="A535" s="156" t="s">
        <v>526</v>
      </c>
      <c r="B535" s="155" t="s">
        <v>1243</v>
      </c>
      <c r="C535" s="27"/>
      <c r="D535" s="11"/>
      <c r="E535" s="15"/>
      <c r="F535" s="12"/>
      <c r="G535" s="12"/>
      <c r="H535" s="12"/>
      <c r="I535" s="12"/>
      <c r="J535" s="12"/>
      <c r="K535" s="144"/>
      <c r="L535" s="131"/>
    </row>
    <row r="536" spans="1:12" ht="32.25" hidden="1" thickBot="1" x14ac:dyDescent="0.3">
      <c r="A536" s="156" t="s">
        <v>18</v>
      </c>
      <c r="B536" s="155" t="s">
        <v>1243</v>
      </c>
      <c r="C536" s="27"/>
      <c r="D536" s="11"/>
      <c r="E536" s="15"/>
      <c r="F536" s="12"/>
      <c r="G536" s="12"/>
      <c r="H536" s="12"/>
      <c r="I536" s="12"/>
      <c r="J536" s="12"/>
      <c r="K536" s="144"/>
      <c r="L536" s="131"/>
    </row>
    <row r="537" spans="1:12" ht="99" hidden="1" x14ac:dyDescent="0.25">
      <c r="A537" s="3">
        <v>1</v>
      </c>
      <c r="B537" s="102" t="s">
        <v>585</v>
      </c>
      <c r="C537" s="100" t="s">
        <v>1210</v>
      </c>
      <c r="D537" s="11"/>
      <c r="E537" s="14"/>
      <c r="F537" s="25"/>
      <c r="G537" s="12"/>
      <c r="H537" s="12"/>
      <c r="I537" s="12"/>
      <c r="J537" s="12"/>
      <c r="K537" s="144"/>
      <c r="L537" s="131" t="s">
        <v>1237</v>
      </c>
    </row>
    <row r="538" spans="1:12" ht="33" hidden="1" x14ac:dyDescent="0.25">
      <c r="A538" s="13"/>
      <c r="B538" s="10" t="s">
        <v>586</v>
      </c>
      <c r="C538" s="27"/>
      <c r="D538" s="11">
        <v>18790</v>
      </c>
      <c r="E538" s="15">
        <f>'[120]1. Phạm Ngọc Thạch '!$C$57</f>
        <v>19720000</v>
      </c>
      <c r="F538" s="25">
        <f t="shared" si="56"/>
        <v>19720</v>
      </c>
      <c r="G538" s="12"/>
      <c r="H538" s="12"/>
      <c r="I538" s="12"/>
      <c r="J538" s="12"/>
      <c r="K538" s="144">
        <f t="shared" si="61"/>
        <v>1.0494944119212346</v>
      </c>
      <c r="L538" s="131" t="s">
        <v>1237</v>
      </c>
    </row>
    <row r="539" spans="1:12" ht="33" hidden="1" x14ac:dyDescent="0.25">
      <c r="A539" s="13"/>
      <c r="B539" s="10" t="s">
        <v>587</v>
      </c>
      <c r="C539" s="27"/>
      <c r="D539" s="11">
        <v>14060</v>
      </c>
      <c r="E539" s="15">
        <f>'[120]2. Đặng Văn Ngữ '!$C$56</f>
        <v>14810000</v>
      </c>
      <c r="F539" s="25">
        <f t="shared" si="56"/>
        <v>14810</v>
      </c>
      <c r="G539" s="12"/>
      <c r="H539" s="12"/>
      <c r="I539" s="12"/>
      <c r="J539" s="12"/>
      <c r="K539" s="144">
        <f t="shared" si="61"/>
        <v>1.0533428165007113</v>
      </c>
      <c r="L539" s="131" t="s">
        <v>1237</v>
      </c>
    </row>
    <row r="540" spans="1:12" hidden="1" x14ac:dyDescent="0.25">
      <c r="A540" s="13"/>
      <c r="B540" s="10" t="s">
        <v>588</v>
      </c>
      <c r="C540" s="27"/>
      <c r="D540" s="11">
        <v>14060</v>
      </c>
      <c r="E540" s="15">
        <f>E539</f>
        <v>14810000</v>
      </c>
      <c r="F540" s="25">
        <f t="shared" si="56"/>
        <v>14810</v>
      </c>
      <c r="G540" s="12">
        <f t="shared" si="57"/>
        <v>7405</v>
      </c>
      <c r="H540" s="12">
        <f t="shared" si="58"/>
        <v>5924</v>
      </c>
      <c r="I540" s="12">
        <f t="shared" si="59"/>
        <v>4443</v>
      </c>
      <c r="J540" s="12">
        <f t="shared" si="60"/>
        <v>2962</v>
      </c>
      <c r="K540" s="144">
        <f t="shared" si="61"/>
        <v>1.0533428165007113</v>
      </c>
      <c r="L540" s="131" t="s">
        <v>1237</v>
      </c>
    </row>
    <row r="541" spans="1:12" hidden="1" x14ac:dyDescent="0.25">
      <c r="A541" s="13"/>
      <c r="B541" s="10" t="s">
        <v>589</v>
      </c>
      <c r="C541" s="27"/>
      <c r="D541" s="11">
        <v>11080</v>
      </c>
      <c r="E541" s="15">
        <f>'[120]4. Lê Đình Thám'!$C$56</f>
        <v>11660000</v>
      </c>
      <c r="F541" s="25">
        <f t="shared" si="56"/>
        <v>11660</v>
      </c>
      <c r="G541" s="12"/>
      <c r="H541" s="12"/>
      <c r="I541" s="12"/>
      <c r="J541" s="12"/>
      <c r="K541" s="144">
        <f t="shared" si="61"/>
        <v>1.052346570397112</v>
      </c>
      <c r="L541" s="131" t="s">
        <v>1237</v>
      </c>
    </row>
    <row r="542" spans="1:12" hidden="1" x14ac:dyDescent="0.25">
      <c r="A542" s="13"/>
      <c r="B542" s="10" t="s">
        <v>590</v>
      </c>
      <c r="C542" s="27"/>
      <c r="D542" s="11">
        <v>11080</v>
      </c>
      <c r="E542" s="15">
        <f>E541</f>
        <v>11660000</v>
      </c>
      <c r="F542" s="25">
        <f t="shared" si="56"/>
        <v>11660</v>
      </c>
      <c r="G542" s="12"/>
      <c r="H542" s="12"/>
      <c r="I542" s="12"/>
      <c r="J542" s="12"/>
      <c r="K542" s="144">
        <f t="shared" si="61"/>
        <v>1.052346570397112</v>
      </c>
      <c r="L542" s="131" t="s">
        <v>1237</v>
      </c>
    </row>
    <row r="543" spans="1:12" hidden="1" x14ac:dyDescent="0.25">
      <c r="A543" s="13"/>
      <c r="B543" s="10" t="s">
        <v>591</v>
      </c>
      <c r="C543" s="27"/>
      <c r="D543" s="11">
        <v>11080</v>
      </c>
      <c r="E543" s="15">
        <f t="shared" ref="E543:E547" si="62">E542</f>
        <v>11660000</v>
      </c>
      <c r="F543" s="25">
        <f t="shared" si="56"/>
        <v>11660</v>
      </c>
      <c r="G543" s="12"/>
      <c r="H543" s="12"/>
      <c r="I543" s="12"/>
      <c r="J543" s="12"/>
      <c r="K543" s="144">
        <f t="shared" si="61"/>
        <v>1.052346570397112</v>
      </c>
      <c r="L543" s="131" t="s">
        <v>1237</v>
      </c>
    </row>
    <row r="544" spans="1:12" hidden="1" x14ac:dyDescent="0.25">
      <c r="A544" s="13"/>
      <c r="B544" s="10" t="s">
        <v>592</v>
      </c>
      <c r="C544" s="27"/>
      <c r="D544" s="11">
        <v>11080</v>
      </c>
      <c r="E544" s="15">
        <f t="shared" si="62"/>
        <v>11660000</v>
      </c>
      <c r="F544" s="25">
        <f t="shared" si="56"/>
        <v>11660</v>
      </c>
      <c r="G544" s="12"/>
      <c r="H544" s="12"/>
      <c r="I544" s="12"/>
      <c r="J544" s="12"/>
      <c r="K544" s="144">
        <f t="shared" si="61"/>
        <v>1.052346570397112</v>
      </c>
      <c r="L544" s="131" t="s">
        <v>1237</v>
      </c>
    </row>
    <row r="545" spans="1:13" hidden="1" x14ac:dyDescent="0.25">
      <c r="A545" s="13"/>
      <c r="B545" s="10" t="s">
        <v>593</v>
      </c>
      <c r="C545" s="27"/>
      <c r="D545" s="11">
        <v>11080</v>
      </c>
      <c r="E545" s="15">
        <f t="shared" si="62"/>
        <v>11660000</v>
      </c>
      <c r="F545" s="25">
        <f t="shared" si="56"/>
        <v>11660</v>
      </c>
      <c r="G545" s="12"/>
      <c r="H545" s="12"/>
      <c r="I545" s="12"/>
      <c r="J545" s="12"/>
      <c r="K545" s="144">
        <f t="shared" si="61"/>
        <v>1.052346570397112</v>
      </c>
      <c r="L545" s="131" t="s">
        <v>1237</v>
      </c>
    </row>
    <row r="546" spans="1:13" hidden="1" x14ac:dyDescent="0.25">
      <c r="A546" s="13"/>
      <c r="B546" s="10" t="s">
        <v>594</v>
      </c>
      <c r="C546" s="27"/>
      <c r="D546" s="11">
        <v>11080</v>
      </c>
      <c r="E546" s="15">
        <f t="shared" si="62"/>
        <v>11660000</v>
      </c>
      <c r="F546" s="25">
        <f t="shared" si="56"/>
        <v>11660</v>
      </c>
      <c r="G546" s="12"/>
      <c r="H546" s="12"/>
      <c r="I546" s="12"/>
      <c r="J546" s="12"/>
      <c r="K546" s="144">
        <f t="shared" si="61"/>
        <v>1.052346570397112</v>
      </c>
      <c r="L546" s="131" t="s">
        <v>1237</v>
      </c>
    </row>
    <row r="547" spans="1:13" hidden="1" x14ac:dyDescent="0.25">
      <c r="A547" s="13"/>
      <c r="B547" s="10" t="s">
        <v>534</v>
      </c>
      <c r="C547" s="27"/>
      <c r="D547" s="11">
        <v>11080</v>
      </c>
      <c r="E547" s="15">
        <f t="shared" si="62"/>
        <v>11660000</v>
      </c>
      <c r="F547" s="25">
        <f t="shared" si="56"/>
        <v>11660</v>
      </c>
      <c r="G547" s="12">
        <f t="shared" si="57"/>
        <v>5830</v>
      </c>
      <c r="H547" s="12">
        <f t="shared" si="58"/>
        <v>4664</v>
      </c>
      <c r="I547" s="12">
        <f t="shared" si="59"/>
        <v>3498</v>
      </c>
      <c r="J547" s="12">
        <f t="shared" si="60"/>
        <v>2332</v>
      </c>
      <c r="K547" s="144">
        <f t="shared" si="61"/>
        <v>1.052346570397112</v>
      </c>
      <c r="L547" s="131" t="s">
        <v>1237</v>
      </c>
    </row>
    <row r="548" spans="1:13" ht="33" hidden="1" x14ac:dyDescent="0.25">
      <c r="A548" s="3">
        <v>11</v>
      </c>
      <c r="B548" s="102" t="s">
        <v>595</v>
      </c>
      <c r="C548" s="99" t="s">
        <v>1156</v>
      </c>
      <c r="D548" s="11"/>
      <c r="E548" s="14"/>
      <c r="F548" s="12"/>
      <c r="G548" s="12"/>
      <c r="H548" s="12"/>
      <c r="I548" s="12"/>
      <c r="J548" s="12"/>
      <c r="K548" s="144"/>
      <c r="L548" s="131" t="s">
        <v>1168</v>
      </c>
    </row>
    <row r="549" spans="1:13" ht="49.5" x14ac:dyDescent="0.25">
      <c r="A549" s="151" t="s">
        <v>385</v>
      </c>
      <c r="B549" s="27" t="s">
        <v>596</v>
      </c>
      <c r="C549" s="27"/>
      <c r="D549" s="23">
        <v>45290</v>
      </c>
      <c r="E549" s="15">
        <f>'[121]1. Trần Nhân Tông'!$C$56</f>
        <v>49000000</v>
      </c>
      <c r="F549" s="12">
        <f t="shared" si="56"/>
        <v>49000</v>
      </c>
      <c r="G549" s="12"/>
      <c r="H549" s="12"/>
      <c r="I549" s="12"/>
      <c r="J549" s="12"/>
      <c r="K549" s="144">
        <f t="shared" si="61"/>
        <v>1.0819165378670788</v>
      </c>
      <c r="L549" s="131" t="s">
        <v>1177</v>
      </c>
    </row>
    <row r="550" spans="1:13" ht="49.5" x14ac:dyDescent="0.25">
      <c r="A550" s="151" t="s">
        <v>386</v>
      </c>
      <c r="B550" s="27" t="s">
        <v>597</v>
      </c>
      <c r="C550" s="27"/>
      <c r="D550" s="23">
        <v>35280</v>
      </c>
      <c r="E550" s="15">
        <f>'[121]2. Hoàng Diệu'!$C$56</f>
        <v>36930000</v>
      </c>
      <c r="F550" s="12">
        <f t="shared" si="56"/>
        <v>36930</v>
      </c>
      <c r="G550" s="12">
        <f t="shared" si="57"/>
        <v>18465</v>
      </c>
      <c r="H550" s="12">
        <f t="shared" si="58"/>
        <v>14772</v>
      </c>
      <c r="I550" s="12">
        <f t="shared" si="59"/>
        <v>11079</v>
      </c>
      <c r="J550" s="12">
        <f t="shared" si="60"/>
        <v>7386</v>
      </c>
      <c r="K550" s="144">
        <f t="shared" si="61"/>
        <v>1.0467687074829932</v>
      </c>
      <c r="L550" s="131" t="s">
        <v>1177</v>
      </c>
    </row>
    <row r="551" spans="1:13" ht="49.5" hidden="1" x14ac:dyDescent="0.25">
      <c r="A551" s="13" t="s">
        <v>735</v>
      </c>
      <c r="B551" s="27" t="s">
        <v>598</v>
      </c>
      <c r="C551" s="27"/>
      <c r="D551" s="11">
        <v>30470</v>
      </c>
      <c r="E551" s="15">
        <f>'[121]3. Cao Bá  Quát'!$C$56</f>
        <v>32040000</v>
      </c>
      <c r="F551" s="12">
        <f t="shared" si="56"/>
        <v>32040</v>
      </c>
      <c r="G551" s="12">
        <f t="shared" si="57"/>
        <v>16020</v>
      </c>
      <c r="H551" s="12">
        <f t="shared" si="58"/>
        <v>12816</v>
      </c>
      <c r="I551" s="12">
        <f t="shared" si="59"/>
        <v>9612</v>
      </c>
      <c r="J551" s="12">
        <f t="shared" si="60"/>
        <v>6408</v>
      </c>
      <c r="K551" s="144">
        <f t="shared" si="61"/>
        <v>1.0515260912372826</v>
      </c>
      <c r="L551" s="131" t="s">
        <v>1168</v>
      </c>
    </row>
    <row r="552" spans="1:13" x14ac:dyDescent="0.25">
      <c r="A552" s="13" t="s">
        <v>736</v>
      </c>
      <c r="B552" s="27" t="s">
        <v>534</v>
      </c>
      <c r="C552" s="10"/>
      <c r="D552" s="11">
        <v>20080</v>
      </c>
      <c r="E552" s="15">
        <f>'[121]4. Đường quy hoạch còn lại'!$C$56</f>
        <v>21170000</v>
      </c>
      <c r="F552" s="12">
        <f t="shared" si="56"/>
        <v>21170</v>
      </c>
      <c r="G552" s="12"/>
      <c r="H552" s="12"/>
      <c r="I552" s="12"/>
      <c r="J552" s="12"/>
      <c r="K552" s="144">
        <f t="shared" si="61"/>
        <v>1.0542828685258965</v>
      </c>
      <c r="L552" s="131" t="s">
        <v>1177</v>
      </c>
    </row>
    <row r="553" spans="1:13" s="2" customFormat="1" x14ac:dyDescent="0.25">
      <c r="A553" s="151" t="s">
        <v>737</v>
      </c>
      <c r="B553" s="27" t="s">
        <v>599</v>
      </c>
      <c r="C553" s="27"/>
      <c r="D553" s="23">
        <v>20080</v>
      </c>
      <c r="E553" s="15">
        <f>E552</f>
        <v>21170000</v>
      </c>
      <c r="F553" s="25">
        <f t="shared" si="56"/>
        <v>21170</v>
      </c>
      <c r="G553" s="12"/>
      <c r="H553" s="12"/>
      <c r="I553" s="12"/>
      <c r="J553" s="12"/>
      <c r="K553" s="144">
        <f t="shared" si="61"/>
        <v>1.0542828685258965</v>
      </c>
      <c r="L553" s="131" t="s">
        <v>1177</v>
      </c>
      <c r="M553" s="152"/>
    </row>
    <row r="554" spans="1:13" s="2" customFormat="1" x14ac:dyDescent="0.25">
      <c r="A554" s="151" t="s">
        <v>738</v>
      </c>
      <c r="B554" s="27" t="s">
        <v>600</v>
      </c>
      <c r="C554" s="27"/>
      <c r="D554" s="23">
        <v>28260</v>
      </c>
      <c r="E554" s="15">
        <f>'[121]6. Chế Lan Viên'!$C$56</f>
        <v>29750000</v>
      </c>
      <c r="F554" s="25">
        <f t="shared" si="56"/>
        <v>29750</v>
      </c>
      <c r="G554" s="12"/>
      <c r="H554" s="12"/>
      <c r="I554" s="12"/>
      <c r="J554" s="12"/>
      <c r="K554" s="144">
        <f t="shared" si="61"/>
        <v>1.0527246992215145</v>
      </c>
      <c r="L554" s="131" t="s">
        <v>1180</v>
      </c>
      <c r="M554" s="152"/>
    </row>
    <row r="555" spans="1:13" s="2" customFormat="1" x14ac:dyDescent="0.25">
      <c r="A555" s="151" t="s">
        <v>739</v>
      </c>
      <c r="B555" s="27" t="s">
        <v>601</v>
      </c>
      <c r="C555" s="27"/>
      <c r="D555" s="23">
        <v>20080</v>
      </c>
      <c r="E555" s="15">
        <f>E553</f>
        <v>21170000</v>
      </c>
      <c r="F555" s="25">
        <f t="shared" si="56"/>
        <v>21170</v>
      </c>
      <c r="G555" s="12"/>
      <c r="H555" s="12"/>
      <c r="I555" s="12"/>
      <c r="J555" s="12"/>
      <c r="K555" s="144">
        <f t="shared" si="61"/>
        <v>1.0542828685258965</v>
      </c>
      <c r="L555" s="131" t="s">
        <v>1180</v>
      </c>
      <c r="M555" s="152"/>
    </row>
    <row r="556" spans="1:13" hidden="1" x14ac:dyDescent="0.25">
      <c r="A556" s="13" t="s">
        <v>740</v>
      </c>
      <c r="B556" s="27" t="s">
        <v>602</v>
      </c>
      <c r="C556" s="27"/>
      <c r="D556" s="11">
        <v>20080</v>
      </c>
      <c r="E556" s="15">
        <f>E555</f>
        <v>21170000</v>
      </c>
      <c r="F556" s="12">
        <f t="shared" si="56"/>
        <v>21170</v>
      </c>
      <c r="G556" s="12">
        <f t="shared" si="57"/>
        <v>10585</v>
      </c>
      <c r="H556" s="12">
        <f t="shared" si="58"/>
        <v>8468</v>
      </c>
      <c r="I556" s="12">
        <f t="shared" si="59"/>
        <v>6351</v>
      </c>
      <c r="J556" s="12">
        <f t="shared" si="60"/>
        <v>4234</v>
      </c>
      <c r="K556" s="144">
        <f t="shared" si="61"/>
        <v>1.0542828685258965</v>
      </c>
      <c r="L556" s="131" t="s">
        <v>1168</v>
      </c>
    </row>
    <row r="557" spans="1:13" hidden="1" x14ac:dyDescent="0.25">
      <c r="A557" s="13" t="s">
        <v>741</v>
      </c>
      <c r="B557" s="27" t="s">
        <v>603</v>
      </c>
      <c r="C557" s="27"/>
      <c r="D557" s="11">
        <v>20080</v>
      </c>
      <c r="E557" s="15">
        <f>E556</f>
        <v>21170000</v>
      </c>
      <c r="F557" s="12">
        <f t="shared" si="56"/>
        <v>21170</v>
      </c>
      <c r="G557" s="12">
        <f t="shared" si="57"/>
        <v>10585</v>
      </c>
      <c r="H557" s="12">
        <f t="shared" si="58"/>
        <v>8468</v>
      </c>
      <c r="I557" s="12">
        <f t="shared" si="59"/>
        <v>6351</v>
      </c>
      <c r="J557" s="12">
        <f t="shared" si="60"/>
        <v>4234</v>
      </c>
      <c r="K557" s="144">
        <f t="shared" si="61"/>
        <v>1.0542828685258965</v>
      </c>
      <c r="L557" s="131" t="s">
        <v>1168</v>
      </c>
    </row>
    <row r="558" spans="1:13" hidden="1" x14ac:dyDescent="0.25">
      <c r="A558" s="13" t="s">
        <v>742</v>
      </c>
      <c r="B558" s="27" t="s">
        <v>604</v>
      </c>
      <c r="C558" s="27"/>
      <c r="D558" s="11">
        <v>25460</v>
      </c>
      <c r="E558" s="15">
        <f>'[121]10. Nguyễn Trực'!$C$56</f>
        <v>26810000</v>
      </c>
      <c r="F558" s="12">
        <f t="shared" si="56"/>
        <v>26810</v>
      </c>
      <c r="G558" s="12">
        <f t="shared" si="57"/>
        <v>13405</v>
      </c>
      <c r="H558" s="12">
        <f t="shared" si="58"/>
        <v>10724</v>
      </c>
      <c r="I558" s="12">
        <f t="shared" si="59"/>
        <v>8043</v>
      </c>
      <c r="J558" s="12">
        <f t="shared" si="60"/>
        <v>5362</v>
      </c>
      <c r="K558" s="144">
        <f t="shared" si="61"/>
        <v>1.0530243519245877</v>
      </c>
      <c r="L558" s="131" t="s">
        <v>1168</v>
      </c>
    </row>
    <row r="559" spans="1:13" hidden="1" x14ac:dyDescent="0.25">
      <c r="A559" s="13" t="s">
        <v>743</v>
      </c>
      <c r="B559" s="27" t="s">
        <v>605</v>
      </c>
      <c r="C559" s="27"/>
      <c r="D559" s="11">
        <v>20080</v>
      </c>
      <c r="E559" s="15">
        <f>E555</f>
        <v>21170000</v>
      </c>
      <c r="F559" s="12">
        <f t="shared" si="56"/>
        <v>21170</v>
      </c>
      <c r="G559" s="12">
        <f t="shared" si="57"/>
        <v>10585</v>
      </c>
      <c r="H559" s="12">
        <f t="shared" si="58"/>
        <v>8468</v>
      </c>
      <c r="I559" s="12">
        <f t="shared" si="59"/>
        <v>6351</v>
      </c>
      <c r="J559" s="12">
        <f t="shared" si="60"/>
        <v>4234</v>
      </c>
      <c r="K559" s="144">
        <f t="shared" si="61"/>
        <v>1.0542828685258965</v>
      </c>
      <c r="L559" s="131" t="s">
        <v>1168</v>
      </c>
    </row>
    <row r="560" spans="1:13" s="2" customFormat="1" x14ac:dyDescent="0.25">
      <c r="A560" s="151" t="s">
        <v>744</v>
      </c>
      <c r="B560" s="27" t="s">
        <v>606</v>
      </c>
      <c r="C560" s="27"/>
      <c r="D560" s="23">
        <v>25460</v>
      </c>
      <c r="E560" s="15">
        <f>E558</f>
        <v>26810000</v>
      </c>
      <c r="F560" s="25">
        <f t="shared" si="56"/>
        <v>26810</v>
      </c>
      <c r="G560" s="12"/>
      <c r="H560" s="12"/>
      <c r="I560" s="12"/>
      <c r="J560" s="12"/>
      <c r="K560" s="144">
        <f t="shared" si="61"/>
        <v>1.0530243519245877</v>
      </c>
      <c r="L560" s="131" t="s">
        <v>1177</v>
      </c>
      <c r="M560" s="152"/>
    </row>
    <row r="561" spans="1:13" hidden="1" x14ac:dyDescent="0.25">
      <c r="A561" s="13" t="s">
        <v>745</v>
      </c>
      <c r="B561" s="27" t="s">
        <v>607</v>
      </c>
      <c r="C561" s="27"/>
      <c r="D561" s="11">
        <v>20080</v>
      </c>
      <c r="E561" s="15">
        <f>E559</f>
        <v>21170000</v>
      </c>
      <c r="F561" s="12">
        <f t="shared" si="56"/>
        <v>21170</v>
      </c>
      <c r="G561" s="12">
        <f t="shared" si="57"/>
        <v>10585</v>
      </c>
      <c r="H561" s="12">
        <f t="shared" si="58"/>
        <v>8468</v>
      </c>
      <c r="I561" s="12">
        <f t="shared" si="59"/>
        <v>6351</v>
      </c>
      <c r="J561" s="12">
        <f t="shared" si="60"/>
        <v>4234</v>
      </c>
      <c r="K561" s="144">
        <f t="shared" si="61"/>
        <v>1.0542828685258965</v>
      </c>
      <c r="L561" s="131" t="s">
        <v>1168</v>
      </c>
    </row>
    <row r="562" spans="1:13" ht="33" x14ac:dyDescent="0.25">
      <c r="A562" s="13" t="s">
        <v>746</v>
      </c>
      <c r="B562" s="27" t="s">
        <v>608</v>
      </c>
      <c r="C562" s="10"/>
      <c r="D562" s="11">
        <v>20080</v>
      </c>
      <c r="E562" s="15">
        <f>E561</f>
        <v>21170000</v>
      </c>
      <c r="F562" s="12">
        <f t="shared" si="56"/>
        <v>21170</v>
      </c>
      <c r="G562" s="12"/>
      <c r="H562" s="12"/>
      <c r="I562" s="12"/>
      <c r="J562" s="12"/>
      <c r="K562" s="144">
        <f t="shared" si="61"/>
        <v>1.0542828685258965</v>
      </c>
      <c r="L562" s="131" t="s">
        <v>1180</v>
      </c>
    </row>
    <row r="563" spans="1:13" s="2" customFormat="1" x14ac:dyDescent="0.25">
      <c r="A563" s="151" t="s">
        <v>747</v>
      </c>
      <c r="B563" s="27" t="s">
        <v>609</v>
      </c>
      <c r="C563" s="27"/>
      <c r="D563" s="23">
        <v>26520</v>
      </c>
      <c r="E563" s="15">
        <f>'[121]15. Đỗ Nhuận'!$C$56</f>
        <v>28050000</v>
      </c>
      <c r="F563" s="25">
        <f t="shared" si="56"/>
        <v>28050</v>
      </c>
      <c r="G563" s="12"/>
      <c r="H563" s="12"/>
      <c r="I563" s="12"/>
      <c r="J563" s="12"/>
      <c r="K563" s="144">
        <f t="shared" si="61"/>
        <v>1.0576923076923077</v>
      </c>
      <c r="L563" s="131" t="s">
        <v>1180</v>
      </c>
      <c r="M563" s="152"/>
    </row>
    <row r="564" spans="1:13" hidden="1" x14ac:dyDescent="0.25">
      <c r="A564" s="13" t="s">
        <v>748</v>
      </c>
      <c r="B564" s="27" t="s">
        <v>610</v>
      </c>
      <c r="C564" s="27"/>
      <c r="D564" s="11">
        <v>20080</v>
      </c>
      <c r="E564" s="15">
        <f>E562</f>
        <v>21170000</v>
      </c>
      <c r="F564" s="12">
        <f t="shared" si="56"/>
        <v>21170</v>
      </c>
      <c r="G564" s="12">
        <f t="shared" si="57"/>
        <v>10585</v>
      </c>
      <c r="H564" s="12">
        <f t="shared" si="58"/>
        <v>8468</v>
      </c>
      <c r="I564" s="12">
        <f t="shared" si="59"/>
        <v>6351</v>
      </c>
      <c r="J564" s="12">
        <f t="shared" si="60"/>
        <v>4234</v>
      </c>
      <c r="K564" s="144">
        <f t="shared" si="61"/>
        <v>1.0542828685258965</v>
      </c>
      <c r="L564" s="131" t="s">
        <v>1168</v>
      </c>
    </row>
    <row r="565" spans="1:13" hidden="1" x14ac:dyDescent="0.25">
      <c r="A565" s="13" t="s">
        <v>749</v>
      </c>
      <c r="B565" s="27" t="s">
        <v>611</v>
      </c>
      <c r="C565" s="27"/>
      <c r="D565" s="11">
        <v>20080</v>
      </c>
      <c r="E565" s="15">
        <f>E564</f>
        <v>21170000</v>
      </c>
      <c r="F565" s="12">
        <f t="shared" si="56"/>
        <v>21170</v>
      </c>
      <c r="G565" s="12">
        <f t="shared" si="57"/>
        <v>10585</v>
      </c>
      <c r="H565" s="12">
        <f t="shared" si="58"/>
        <v>8468</v>
      </c>
      <c r="I565" s="12">
        <f t="shared" si="59"/>
        <v>6351</v>
      </c>
      <c r="J565" s="12">
        <f t="shared" si="60"/>
        <v>4234</v>
      </c>
      <c r="K565" s="144">
        <f t="shared" si="61"/>
        <v>1.0542828685258965</v>
      </c>
      <c r="L565" s="131" t="s">
        <v>1168</v>
      </c>
    </row>
    <row r="566" spans="1:13" hidden="1" x14ac:dyDescent="0.25">
      <c r="A566" s="13" t="s">
        <v>750</v>
      </c>
      <c r="B566" s="27" t="s">
        <v>612</v>
      </c>
      <c r="C566" s="27"/>
      <c r="D566" s="11">
        <v>20080</v>
      </c>
      <c r="E566" s="15">
        <f t="shared" ref="E566:E568" si="63">E565</f>
        <v>21170000</v>
      </c>
      <c r="F566" s="12">
        <f t="shared" si="56"/>
        <v>21170</v>
      </c>
      <c r="G566" s="12">
        <f t="shared" si="57"/>
        <v>10585</v>
      </c>
      <c r="H566" s="12">
        <f t="shared" si="58"/>
        <v>8468</v>
      </c>
      <c r="I566" s="12">
        <f t="shared" si="59"/>
        <v>6351</v>
      </c>
      <c r="J566" s="12">
        <f t="shared" si="60"/>
        <v>4234</v>
      </c>
      <c r="K566" s="144">
        <f t="shared" si="61"/>
        <v>1.0542828685258965</v>
      </c>
      <c r="L566" s="131" t="s">
        <v>1168</v>
      </c>
    </row>
    <row r="567" spans="1:13" hidden="1" x14ac:dyDescent="0.25">
      <c r="A567" s="13" t="s">
        <v>751</v>
      </c>
      <c r="B567" s="27" t="s">
        <v>613</v>
      </c>
      <c r="C567" s="27"/>
      <c r="D567" s="11">
        <v>20080</v>
      </c>
      <c r="E567" s="15">
        <f t="shared" si="63"/>
        <v>21170000</v>
      </c>
      <c r="F567" s="12">
        <f t="shared" si="56"/>
        <v>21170</v>
      </c>
      <c r="G567" s="12">
        <f t="shared" si="57"/>
        <v>10585</v>
      </c>
      <c r="H567" s="12">
        <f t="shared" si="58"/>
        <v>8468</v>
      </c>
      <c r="I567" s="12">
        <f t="shared" si="59"/>
        <v>6351</v>
      </c>
      <c r="J567" s="12">
        <f t="shared" si="60"/>
        <v>4234</v>
      </c>
      <c r="K567" s="144">
        <f t="shared" si="61"/>
        <v>1.0542828685258965</v>
      </c>
      <c r="L567" s="131" t="s">
        <v>1168</v>
      </c>
    </row>
    <row r="568" spans="1:13" hidden="1" x14ac:dyDescent="0.25">
      <c r="A568" s="13" t="s">
        <v>752</v>
      </c>
      <c r="B568" s="27" t="s">
        <v>614</v>
      </c>
      <c r="C568" s="27"/>
      <c r="D568" s="11">
        <v>20080</v>
      </c>
      <c r="E568" s="15">
        <f t="shared" si="63"/>
        <v>21170000</v>
      </c>
      <c r="F568" s="12">
        <f t="shared" si="56"/>
        <v>21170</v>
      </c>
      <c r="G568" s="12">
        <f t="shared" si="57"/>
        <v>10585</v>
      </c>
      <c r="H568" s="12">
        <f t="shared" si="58"/>
        <v>8468</v>
      </c>
      <c r="I568" s="12">
        <f t="shared" si="59"/>
        <v>6351</v>
      </c>
      <c r="J568" s="12">
        <f t="shared" si="60"/>
        <v>4234</v>
      </c>
      <c r="K568" s="144">
        <f t="shared" si="61"/>
        <v>1.0542828685258965</v>
      </c>
      <c r="L568" s="131" t="s">
        <v>1168</v>
      </c>
    </row>
    <row r="569" spans="1:13" hidden="1" x14ac:dyDescent="0.25">
      <c r="A569" s="13" t="s">
        <v>753</v>
      </c>
      <c r="B569" s="27" t="s">
        <v>615</v>
      </c>
      <c r="C569" s="27"/>
      <c r="D569" s="11">
        <v>25460</v>
      </c>
      <c r="E569" s="15">
        <f>E560</f>
        <v>26810000</v>
      </c>
      <c r="F569" s="12">
        <f t="shared" si="56"/>
        <v>26810</v>
      </c>
      <c r="G569" s="12">
        <f t="shared" si="57"/>
        <v>13405</v>
      </c>
      <c r="H569" s="12">
        <f t="shared" si="58"/>
        <v>10724</v>
      </c>
      <c r="I569" s="12">
        <f t="shared" si="59"/>
        <v>8043</v>
      </c>
      <c r="J569" s="12">
        <f t="shared" si="60"/>
        <v>5362</v>
      </c>
      <c r="K569" s="144">
        <f t="shared" si="61"/>
        <v>1.0530243519245877</v>
      </c>
      <c r="L569" s="131" t="s">
        <v>1168</v>
      </c>
    </row>
    <row r="570" spans="1:13" x14ac:dyDescent="0.25">
      <c r="A570" s="13" t="s">
        <v>754</v>
      </c>
      <c r="B570" s="10" t="s">
        <v>616</v>
      </c>
      <c r="C570" s="10"/>
      <c r="D570" s="11">
        <v>20080</v>
      </c>
      <c r="E570" s="15">
        <f>E568</f>
        <v>21170000</v>
      </c>
      <c r="F570" s="12">
        <f t="shared" si="56"/>
        <v>21170</v>
      </c>
      <c r="G570" s="12"/>
      <c r="H570" s="12"/>
      <c r="I570" s="12"/>
      <c r="J570" s="12"/>
      <c r="K570" s="144">
        <f t="shared" si="61"/>
        <v>1.0542828685258965</v>
      </c>
      <c r="L570" s="131" t="s">
        <v>1180</v>
      </c>
    </row>
    <row r="571" spans="1:13" x14ac:dyDescent="0.25">
      <c r="A571" s="13" t="s">
        <v>755</v>
      </c>
      <c r="B571" s="10" t="s">
        <v>617</v>
      </c>
      <c r="C571" s="10"/>
      <c r="D571" s="11">
        <v>20080</v>
      </c>
      <c r="E571" s="15">
        <f>E570</f>
        <v>21170000</v>
      </c>
      <c r="F571" s="12">
        <f t="shared" si="56"/>
        <v>21170</v>
      </c>
      <c r="G571" s="12"/>
      <c r="H571" s="12"/>
      <c r="I571" s="12"/>
      <c r="J571" s="12"/>
      <c r="K571" s="144">
        <f t="shared" si="61"/>
        <v>1.0542828685258965</v>
      </c>
      <c r="L571" s="131" t="s">
        <v>1180</v>
      </c>
    </row>
    <row r="572" spans="1:13" hidden="1" x14ac:dyDescent="0.25">
      <c r="A572" s="13" t="s">
        <v>756</v>
      </c>
      <c r="B572" s="27" t="s">
        <v>618</v>
      </c>
      <c r="C572" s="27"/>
      <c r="D572" s="11">
        <v>25460</v>
      </c>
      <c r="E572" s="15">
        <f>E569</f>
        <v>26810000</v>
      </c>
      <c r="F572" s="12">
        <f t="shared" si="56"/>
        <v>26810</v>
      </c>
      <c r="G572" s="12">
        <f t="shared" si="57"/>
        <v>13405</v>
      </c>
      <c r="H572" s="12">
        <f t="shared" si="58"/>
        <v>10724</v>
      </c>
      <c r="I572" s="12">
        <f t="shared" si="59"/>
        <v>8043</v>
      </c>
      <c r="J572" s="12">
        <f t="shared" si="60"/>
        <v>5362</v>
      </c>
      <c r="K572" s="144">
        <f t="shared" si="61"/>
        <v>1.0530243519245877</v>
      </c>
      <c r="L572" s="131" t="s">
        <v>1168</v>
      </c>
    </row>
    <row r="573" spans="1:13" hidden="1" x14ac:dyDescent="0.25">
      <c r="A573" s="13" t="s">
        <v>757</v>
      </c>
      <c r="B573" s="27" t="s">
        <v>619</v>
      </c>
      <c r="C573" s="27"/>
      <c r="D573" s="11">
        <v>25460</v>
      </c>
      <c r="E573" s="15">
        <f>E572</f>
        <v>26810000</v>
      </c>
      <c r="F573" s="12">
        <f t="shared" si="56"/>
        <v>26810</v>
      </c>
      <c r="G573" s="12">
        <f t="shared" si="57"/>
        <v>13405</v>
      </c>
      <c r="H573" s="12">
        <f t="shared" si="58"/>
        <v>10724</v>
      </c>
      <c r="I573" s="12">
        <f t="shared" si="59"/>
        <v>8043</v>
      </c>
      <c r="J573" s="12">
        <f t="shared" si="60"/>
        <v>5362</v>
      </c>
      <c r="K573" s="144">
        <f t="shared" si="61"/>
        <v>1.0530243519245877</v>
      </c>
      <c r="L573" s="131" t="s">
        <v>1168</v>
      </c>
    </row>
    <row r="574" spans="1:13" hidden="1" x14ac:dyDescent="0.25">
      <c r="A574" s="13" t="s">
        <v>758</v>
      </c>
      <c r="B574" s="27" t="s">
        <v>620</v>
      </c>
      <c r="C574" s="27"/>
      <c r="D574" s="11">
        <v>20080</v>
      </c>
      <c r="E574" s="15">
        <f>E570</f>
        <v>21170000</v>
      </c>
      <c r="F574" s="12">
        <f t="shared" si="56"/>
        <v>21170</v>
      </c>
      <c r="G574" s="12">
        <f t="shared" si="57"/>
        <v>10585</v>
      </c>
      <c r="H574" s="12">
        <f t="shared" si="58"/>
        <v>8468</v>
      </c>
      <c r="I574" s="12">
        <f t="shared" si="59"/>
        <v>6351</v>
      </c>
      <c r="J574" s="12">
        <f t="shared" si="60"/>
        <v>4234</v>
      </c>
      <c r="K574" s="144">
        <f t="shared" si="61"/>
        <v>1.0542828685258965</v>
      </c>
      <c r="L574" s="131" t="s">
        <v>1168</v>
      </c>
    </row>
    <row r="575" spans="1:13" hidden="1" x14ac:dyDescent="0.25">
      <c r="A575" s="13" t="s">
        <v>759</v>
      </c>
      <c r="B575" s="27" t="s">
        <v>621</v>
      </c>
      <c r="C575" s="27"/>
      <c r="D575" s="11">
        <v>20080</v>
      </c>
      <c r="E575" s="15">
        <f>E574</f>
        <v>21170000</v>
      </c>
      <c r="F575" s="12">
        <f t="shared" si="56"/>
        <v>21170</v>
      </c>
      <c r="G575" s="12">
        <f t="shared" si="57"/>
        <v>10585</v>
      </c>
      <c r="H575" s="12">
        <f t="shared" si="58"/>
        <v>8468</v>
      </c>
      <c r="I575" s="12">
        <f t="shared" si="59"/>
        <v>6351</v>
      </c>
      <c r="J575" s="12">
        <f t="shared" si="60"/>
        <v>4234</v>
      </c>
      <c r="K575" s="144">
        <f t="shared" si="61"/>
        <v>1.0542828685258965</v>
      </c>
      <c r="L575" s="131" t="s">
        <v>1168</v>
      </c>
    </row>
    <row r="576" spans="1:13" hidden="1" x14ac:dyDescent="0.25">
      <c r="A576" s="13" t="s">
        <v>760</v>
      </c>
      <c r="B576" s="27" t="s">
        <v>622</v>
      </c>
      <c r="C576" s="27"/>
      <c r="D576" s="11">
        <v>20080</v>
      </c>
      <c r="E576" s="15">
        <f t="shared" ref="E576:E577" si="64">E575</f>
        <v>21170000</v>
      </c>
      <c r="F576" s="12">
        <f t="shared" si="56"/>
        <v>21170</v>
      </c>
      <c r="G576" s="12">
        <f t="shared" si="57"/>
        <v>10585</v>
      </c>
      <c r="H576" s="12">
        <f t="shared" si="58"/>
        <v>8468</v>
      </c>
      <c r="I576" s="12">
        <f t="shared" si="59"/>
        <v>6351</v>
      </c>
      <c r="J576" s="12">
        <f t="shared" si="60"/>
        <v>4234</v>
      </c>
      <c r="K576" s="144">
        <f t="shared" si="61"/>
        <v>1.0542828685258965</v>
      </c>
      <c r="L576" s="131" t="s">
        <v>1168</v>
      </c>
    </row>
    <row r="577" spans="1:12" ht="33" hidden="1" x14ac:dyDescent="0.25">
      <c r="A577" s="13" t="s">
        <v>761</v>
      </c>
      <c r="B577" s="27" t="s">
        <v>623</v>
      </c>
      <c r="C577" s="27"/>
      <c r="D577" s="11">
        <v>20080</v>
      </c>
      <c r="E577" s="15">
        <f t="shared" si="64"/>
        <v>21170000</v>
      </c>
      <c r="F577" s="12">
        <f t="shared" si="56"/>
        <v>21170</v>
      </c>
      <c r="G577" s="12">
        <f t="shared" si="57"/>
        <v>10585</v>
      </c>
      <c r="H577" s="12">
        <f t="shared" si="58"/>
        <v>8468</v>
      </c>
      <c r="I577" s="12">
        <f t="shared" si="59"/>
        <v>6351</v>
      </c>
      <c r="J577" s="12">
        <f t="shared" si="60"/>
        <v>4234</v>
      </c>
      <c r="K577" s="144">
        <f t="shared" si="61"/>
        <v>1.0542828685258965</v>
      </c>
      <c r="L577" s="131" t="s">
        <v>1168</v>
      </c>
    </row>
    <row r="578" spans="1:12" hidden="1" x14ac:dyDescent="0.25">
      <c r="A578" s="13" t="s">
        <v>762</v>
      </c>
      <c r="B578" s="27" t="s">
        <v>624</v>
      </c>
      <c r="C578" s="27"/>
      <c r="D578" s="11">
        <v>27010</v>
      </c>
      <c r="E578" s="15">
        <f>'[121]30. Nguyễn Tuân'!$C$56</f>
        <v>28460000</v>
      </c>
      <c r="F578" s="12">
        <f t="shared" si="56"/>
        <v>28460</v>
      </c>
      <c r="G578" s="12">
        <f t="shared" si="57"/>
        <v>14230</v>
      </c>
      <c r="H578" s="12">
        <f t="shared" si="58"/>
        <v>11384</v>
      </c>
      <c r="I578" s="12">
        <f t="shared" si="59"/>
        <v>8538</v>
      </c>
      <c r="J578" s="12">
        <f t="shared" si="60"/>
        <v>5692</v>
      </c>
      <c r="K578" s="144">
        <f t="shared" si="61"/>
        <v>1.0536838208071084</v>
      </c>
      <c r="L578" s="131" t="s">
        <v>1168</v>
      </c>
    </row>
    <row r="579" spans="1:12" hidden="1" x14ac:dyDescent="0.25">
      <c r="A579" s="13" t="s">
        <v>763</v>
      </c>
      <c r="B579" s="27" t="s">
        <v>625</v>
      </c>
      <c r="C579" s="27"/>
      <c r="D579" s="11">
        <v>20080</v>
      </c>
      <c r="E579" s="15">
        <f>E575</f>
        <v>21170000</v>
      </c>
      <c r="F579" s="12">
        <f t="shared" si="56"/>
        <v>21170</v>
      </c>
      <c r="G579" s="12">
        <f t="shared" si="57"/>
        <v>10585</v>
      </c>
      <c r="H579" s="12">
        <f t="shared" si="58"/>
        <v>8468</v>
      </c>
      <c r="I579" s="12">
        <f t="shared" si="59"/>
        <v>6351</v>
      </c>
      <c r="J579" s="12">
        <f t="shared" si="60"/>
        <v>4234</v>
      </c>
      <c r="K579" s="144">
        <f t="shared" si="61"/>
        <v>1.0542828685258965</v>
      </c>
      <c r="L579" s="131" t="s">
        <v>1168</v>
      </c>
    </row>
    <row r="580" spans="1:12" hidden="1" x14ac:dyDescent="0.25">
      <c r="A580" s="13" t="s">
        <v>764</v>
      </c>
      <c r="B580" s="27" t="s">
        <v>626</v>
      </c>
      <c r="C580" s="27"/>
      <c r="D580" s="11">
        <v>20080</v>
      </c>
      <c r="E580" s="15">
        <f>E579</f>
        <v>21170000</v>
      </c>
      <c r="F580" s="12">
        <f t="shared" si="56"/>
        <v>21170</v>
      </c>
      <c r="G580" s="12">
        <f t="shared" si="57"/>
        <v>10585</v>
      </c>
      <c r="H580" s="12">
        <f t="shared" si="58"/>
        <v>8468</v>
      </c>
      <c r="I580" s="12">
        <f t="shared" si="59"/>
        <v>6351</v>
      </c>
      <c r="J580" s="12">
        <f t="shared" si="60"/>
        <v>4234</v>
      </c>
      <c r="K580" s="144">
        <f t="shared" si="61"/>
        <v>1.0542828685258965</v>
      </c>
      <c r="L580" s="131" t="s">
        <v>1168</v>
      </c>
    </row>
    <row r="581" spans="1:12" hidden="1" x14ac:dyDescent="0.25">
      <c r="A581" s="13" t="s">
        <v>765</v>
      </c>
      <c r="B581" s="27" t="s">
        <v>627</v>
      </c>
      <c r="C581" s="27"/>
      <c r="D581" s="11">
        <v>20080</v>
      </c>
      <c r="E581" s="15">
        <f>E580</f>
        <v>21170000</v>
      </c>
      <c r="F581" s="12">
        <f t="shared" si="56"/>
        <v>21170</v>
      </c>
      <c r="G581" s="12">
        <f t="shared" si="57"/>
        <v>10585</v>
      </c>
      <c r="H581" s="12">
        <f t="shared" si="58"/>
        <v>8468</v>
      </c>
      <c r="I581" s="12">
        <f t="shared" si="59"/>
        <v>6351</v>
      </c>
      <c r="J581" s="12">
        <f t="shared" si="60"/>
        <v>4234</v>
      </c>
      <c r="K581" s="144">
        <f t="shared" si="61"/>
        <v>1.0542828685258965</v>
      </c>
      <c r="L581" s="131" t="s">
        <v>1168</v>
      </c>
    </row>
    <row r="582" spans="1:12" hidden="1" x14ac:dyDescent="0.25">
      <c r="A582" s="13" t="s">
        <v>766</v>
      </c>
      <c r="B582" s="27" t="s">
        <v>628</v>
      </c>
      <c r="C582" s="27"/>
      <c r="D582" s="11">
        <v>25460</v>
      </c>
      <c r="E582" s="15">
        <f>E573</f>
        <v>26810000</v>
      </c>
      <c r="F582" s="12">
        <f t="shared" si="56"/>
        <v>26810</v>
      </c>
      <c r="G582" s="12">
        <f t="shared" si="57"/>
        <v>13405</v>
      </c>
      <c r="H582" s="12">
        <f t="shared" si="58"/>
        <v>10724</v>
      </c>
      <c r="I582" s="12">
        <f t="shared" si="59"/>
        <v>8043</v>
      </c>
      <c r="J582" s="12">
        <f t="shared" si="60"/>
        <v>5362</v>
      </c>
      <c r="K582" s="144">
        <f t="shared" si="61"/>
        <v>1.0530243519245877</v>
      </c>
      <c r="L582" s="131" t="s">
        <v>1168</v>
      </c>
    </row>
    <row r="583" spans="1:12" hidden="1" x14ac:dyDescent="0.25">
      <c r="A583" s="13" t="s">
        <v>767</v>
      </c>
      <c r="B583" s="27" t="s">
        <v>629</v>
      </c>
      <c r="C583" s="27"/>
      <c r="D583" s="11">
        <v>20080</v>
      </c>
      <c r="E583" s="15">
        <f>E581</f>
        <v>21170000</v>
      </c>
      <c r="F583" s="12">
        <f t="shared" si="56"/>
        <v>21170</v>
      </c>
      <c r="G583" s="12">
        <f t="shared" si="57"/>
        <v>10585</v>
      </c>
      <c r="H583" s="12">
        <f t="shared" si="58"/>
        <v>8468</v>
      </c>
      <c r="I583" s="12">
        <f t="shared" si="59"/>
        <v>6351</v>
      </c>
      <c r="J583" s="12">
        <f t="shared" si="60"/>
        <v>4234</v>
      </c>
      <c r="K583" s="144">
        <f t="shared" si="61"/>
        <v>1.0542828685258965</v>
      </c>
      <c r="L583" s="131" t="s">
        <v>1168</v>
      </c>
    </row>
    <row r="584" spans="1:12" hidden="1" x14ac:dyDescent="0.25">
      <c r="A584" s="13" t="s">
        <v>768</v>
      </c>
      <c r="B584" s="27" t="s">
        <v>630</v>
      </c>
      <c r="C584" s="27"/>
      <c r="D584" s="11">
        <v>20080</v>
      </c>
      <c r="E584" s="15">
        <f>E583</f>
        <v>21170000</v>
      </c>
      <c r="F584" s="12">
        <f t="shared" si="56"/>
        <v>21170</v>
      </c>
      <c r="G584" s="12">
        <f t="shared" ref="G584:G638" si="65">F584*0.5</f>
        <v>10585</v>
      </c>
      <c r="H584" s="12">
        <f t="shared" ref="H584:H638" si="66">F584*0.4</f>
        <v>8468</v>
      </c>
      <c r="I584" s="12">
        <f t="shared" ref="I584:I638" si="67">F584*0.3</f>
        <v>6351</v>
      </c>
      <c r="J584" s="12">
        <f t="shared" ref="J584:J638" si="68">F584*0.2</f>
        <v>4234</v>
      </c>
      <c r="K584" s="144">
        <f t="shared" si="61"/>
        <v>1.0542828685258965</v>
      </c>
      <c r="L584" s="131" t="s">
        <v>1168</v>
      </c>
    </row>
    <row r="585" spans="1:12" hidden="1" x14ac:dyDescent="0.25">
      <c r="A585" s="13" t="s">
        <v>769</v>
      </c>
      <c r="B585" s="27" t="s">
        <v>631</v>
      </c>
      <c r="C585" s="27"/>
      <c r="D585" s="11">
        <v>25460</v>
      </c>
      <c r="E585" s="15">
        <f>E582</f>
        <v>26810000</v>
      </c>
      <c r="F585" s="12">
        <f t="shared" si="56"/>
        <v>26810</v>
      </c>
      <c r="G585" s="12">
        <f t="shared" si="65"/>
        <v>13405</v>
      </c>
      <c r="H585" s="12">
        <f t="shared" si="66"/>
        <v>10724</v>
      </c>
      <c r="I585" s="12">
        <f t="shared" si="67"/>
        <v>8043</v>
      </c>
      <c r="J585" s="12">
        <f t="shared" si="68"/>
        <v>5362</v>
      </c>
      <c r="K585" s="144">
        <f t="shared" si="61"/>
        <v>1.0530243519245877</v>
      </c>
      <c r="L585" s="131" t="s">
        <v>1168</v>
      </c>
    </row>
    <row r="586" spans="1:12" hidden="1" x14ac:dyDescent="0.25">
      <c r="A586" s="13" t="s">
        <v>770</v>
      </c>
      <c r="B586" s="27" t="s">
        <v>632</v>
      </c>
      <c r="C586" s="27"/>
      <c r="D586" s="11">
        <v>20080</v>
      </c>
      <c r="E586" s="15">
        <f>E584</f>
        <v>21170000</v>
      </c>
      <c r="F586" s="12">
        <f t="shared" si="56"/>
        <v>21170</v>
      </c>
      <c r="G586" s="12">
        <f t="shared" si="65"/>
        <v>10585</v>
      </c>
      <c r="H586" s="12">
        <f t="shared" si="66"/>
        <v>8468</v>
      </c>
      <c r="I586" s="12">
        <f t="shared" si="67"/>
        <v>6351</v>
      </c>
      <c r="J586" s="12">
        <f t="shared" si="68"/>
        <v>4234</v>
      </c>
      <c r="K586" s="144">
        <f t="shared" si="61"/>
        <v>1.0542828685258965</v>
      </c>
      <c r="L586" s="131" t="s">
        <v>1168</v>
      </c>
    </row>
    <row r="587" spans="1:12" hidden="1" x14ac:dyDescent="0.25">
      <c r="A587" s="13" t="s">
        <v>771</v>
      </c>
      <c r="B587" s="27" t="s">
        <v>633</v>
      </c>
      <c r="C587" s="27"/>
      <c r="D587" s="11">
        <v>20080</v>
      </c>
      <c r="E587" s="15">
        <f>E586</f>
        <v>21170000</v>
      </c>
      <c r="F587" s="12">
        <f t="shared" si="56"/>
        <v>21170</v>
      </c>
      <c r="G587" s="12">
        <f t="shared" si="65"/>
        <v>10585</v>
      </c>
      <c r="H587" s="12">
        <f t="shared" si="66"/>
        <v>8468</v>
      </c>
      <c r="I587" s="12">
        <f t="shared" si="67"/>
        <v>6351</v>
      </c>
      <c r="J587" s="12">
        <f t="shared" si="68"/>
        <v>4234</v>
      </c>
      <c r="K587" s="144">
        <f t="shared" si="61"/>
        <v>1.0542828685258965</v>
      </c>
      <c r="L587" s="131" t="s">
        <v>1168</v>
      </c>
    </row>
    <row r="588" spans="1:12" hidden="1" x14ac:dyDescent="0.25">
      <c r="A588" s="13" t="s">
        <v>772</v>
      </c>
      <c r="B588" s="27" t="s">
        <v>634</v>
      </c>
      <c r="C588" s="27"/>
      <c r="D588" s="11">
        <v>20080</v>
      </c>
      <c r="E588" s="15">
        <f t="shared" ref="E588:E598" si="69">E587</f>
        <v>21170000</v>
      </c>
      <c r="F588" s="12">
        <f t="shared" si="56"/>
        <v>21170</v>
      </c>
      <c r="G588" s="12">
        <f t="shared" si="65"/>
        <v>10585</v>
      </c>
      <c r="H588" s="12">
        <f t="shared" si="66"/>
        <v>8468</v>
      </c>
      <c r="I588" s="12">
        <f t="shared" si="67"/>
        <v>6351</v>
      </c>
      <c r="J588" s="12">
        <f t="shared" si="68"/>
        <v>4234</v>
      </c>
      <c r="K588" s="144">
        <f t="shared" si="61"/>
        <v>1.0542828685258965</v>
      </c>
      <c r="L588" s="131" t="s">
        <v>1168</v>
      </c>
    </row>
    <row r="589" spans="1:12" hidden="1" x14ac:dyDescent="0.25">
      <c r="A589" s="13" t="s">
        <v>773</v>
      </c>
      <c r="B589" s="27" t="s">
        <v>635</v>
      </c>
      <c r="C589" s="27"/>
      <c r="D589" s="11">
        <v>20080</v>
      </c>
      <c r="E589" s="15">
        <f t="shared" si="69"/>
        <v>21170000</v>
      </c>
      <c r="F589" s="12">
        <f t="shared" ref="F589:F652" si="70">E589/1000</f>
        <v>21170</v>
      </c>
      <c r="G589" s="12">
        <f t="shared" si="65"/>
        <v>10585</v>
      </c>
      <c r="H589" s="12">
        <f t="shared" si="66"/>
        <v>8468</v>
      </c>
      <c r="I589" s="12">
        <f t="shared" si="67"/>
        <v>6351</v>
      </c>
      <c r="J589" s="12">
        <f t="shared" si="68"/>
        <v>4234</v>
      </c>
      <c r="K589" s="144">
        <f t="shared" si="61"/>
        <v>1.0542828685258965</v>
      </c>
      <c r="L589" s="131" t="s">
        <v>1168</v>
      </c>
    </row>
    <row r="590" spans="1:12" hidden="1" x14ac:dyDescent="0.25">
      <c r="A590" s="13" t="s">
        <v>774</v>
      </c>
      <c r="B590" s="27" t="s">
        <v>636</v>
      </c>
      <c r="C590" s="27"/>
      <c r="D590" s="11">
        <v>20080</v>
      </c>
      <c r="E590" s="15">
        <f t="shared" si="69"/>
        <v>21170000</v>
      </c>
      <c r="F590" s="12">
        <f t="shared" si="70"/>
        <v>21170</v>
      </c>
      <c r="G590" s="12">
        <f t="shared" si="65"/>
        <v>10585</v>
      </c>
      <c r="H590" s="12">
        <f t="shared" si="66"/>
        <v>8468</v>
      </c>
      <c r="I590" s="12">
        <f t="shared" si="67"/>
        <v>6351</v>
      </c>
      <c r="J590" s="12">
        <f t="shared" si="68"/>
        <v>4234</v>
      </c>
      <c r="K590" s="144">
        <f t="shared" si="61"/>
        <v>1.0542828685258965</v>
      </c>
      <c r="L590" s="131" t="s">
        <v>1168</v>
      </c>
    </row>
    <row r="591" spans="1:12" hidden="1" x14ac:dyDescent="0.25">
      <c r="A591" s="13" t="s">
        <v>775</v>
      </c>
      <c r="B591" s="27" t="s">
        <v>637</v>
      </c>
      <c r="C591" s="27"/>
      <c r="D591" s="11">
        <v>20080</v>
      </c>
      <c r="E591" s="15">
        <f t="shared" si="69"/>
        <v>21170000</v>
      </c>
      <c r="F591" s="12">
        <f t="shared" si="70"/>
        <v>21170</v>
      </c>
      <c r="G591" s="12">
        <f t="shared" si="65"/>
        <v>10585</v>
      </c>
      <c r="H591" s="12">
        <f t="shared" si="66"/>
        <v>8468</v>
      </c>
      <c r="I591" s="12">
        <f t="shared" si="67"/>
        <v>6351</v>
      </c>
      <c r="J591" s="12">
        <f t="shared" si="68"/>
        <v>4234</v>
      </c>
      <c r="K591" s="144">
        <f t="shared" ref="K591:K654" si="71">F591/D591</f>
        <v>1.0542828685258965</v>
      </c>
      <c r="L591" s="131" t="s">
        <v>1168</v>
      </c>
    </row>
    <row r="592" spans="1:12" hidden="1" x14ac:dyDescent="0.25">
      <c r="A592" s="13" t="s">
        <v>776</v>
      </c>
      <c r="B592" s="27" t="s">
        <v>638</v>
      </c>
      <c r="C592" s="27"/>
      <c r="D592" s="11">
        <v>20080</v>
      </c>
      <c r="E592" s="15">
        <f t="shared" si="69"/>
        <v>21170000</v>
      </c>
      <c r="F592" s="12">
        <f t="shared" si="70"/>
        <v>21170</v>
      </c>
      <c r="G592" s="12">
        <f t="shared" si="65"/>
        <v>10585</v>
      </c>
      <c r="H592" s="12">
        <f t="shared" si="66"/>
        <v>8468</v>
      </c>
      <c r="I592" s="12">
        <f t="shared" si="67"/>
        <v>6351</v>
      </c>
      <c r="J592" s="12">
        <f t="shared" si="68"/>
        <v>4234</v>
      </c>
      <c r="K592" s="144">
        <f t="shared" si="71"/>
        <v>1.0542828685258965</v>
      </c>
      <c r="L592" s="131" t="s">
        <v>1168</v>
      </c>
    </row>
    <row r="593" spans="1:12" hidden="1" x14ac:dyDescent="0.25">
      <c r="A593" s="13" t="s">
        <v>777</v>
      </c>
      <c r="B593" s="27" t="s">
        <v>639</v>
      </c>
      <c r="C593" s="27"/>
      <c r="D593" s="11">
        <v>20080</v>
      </c>
      <c r="E593" s="15">
        <f t="shared" si="69"/>
        <v>21170000</v>
      </c>
      <c r="F593" s="12">
        <f t="shared" si="70"/>
        <v>21170</v>
      </c>
      <c r="G593" s="12">
        <f t="shared" si="65"/>
        <v>10585</v>
      </c>
      <c r="H593" s="12">
        <f t="shared" si="66"/>
        <v>8468</v>
      </c>
      <c r="I593" s="12">
        <f t="shared" si="67"/>
        <v>6351</v>
      </c>
      <c r="J593" s="12">
        <f t="shared" si="68"/>
        <v>4234</v>
      </c>
      <c r="K593" s="144">
        <f t="shared" si="71"/>
        <v>1.0542828685258965</v>
      </c>
      <c r="L593" s="131" t="s">
        <v>1168</v>
      </c>
    </row>
    <row r="594" spans="1:12" hidden="1" x14ac:dyDescent="0.25">
      <c r="A594" s="13" t="s">
        <v>778</v>
      </c>
      <c r="B594" s="27" t="s">
        <v>640</v>
      </c>
      <c r="C594" s="27"/>
      <c r="D594" s="11">
        <v>20080</v>
      </c>
      <c r="E594" s="15">
        <f t="shared" si="69"/>
        <v>21170000</v>
      </c>
      <c r="F594" s="12">
        <f t="shared" si="70"/>
        <v>21170</v>
      </c>
      <c r="G594" s="12">
        <f t="shared" si="65"/>
        <v>10585</v>
      </c>
      <c r="H594" s="12">
        <f t="shared" si="66"/>
        <v>8468</v>
      </c>
      <c r="I594" s="12">
        <f t="shared" si="67"/>
        <v>6351</v>
      </c>
      <c r="J594" s="12">
        <f t="shared" si="68"/>
        <v>4234</v>
      </c>
      <c r="K594" s="144">
        <f t="shared" si="71"/>
        <v>1.0542828685258965</v>
      </c>
      <c r="L594" s="131" t="s">
        <v>1168</v>
      </c>
    </row>
    <row r="595" spans="1:12" hidden="1" x14ac:dyDescent="0.25">
      <c r="A595" s="13" t="s">
        <v>779</v>
      </c>
      <c r="B595" s="27" t="s">
        <v>641</v>
      </c>
      <c r="C595" s="27"/>
      <c r="D595" s="11">
        <v>20080</v>
      </c>
      <c r="E595" s="15">
        <f t="shared" si="69"/>
        <v>21170000</v>
      </c>
      <c r="F595" s="12">
        <f t="shared" si="70"/>
        <v>21170</v>
      </c>
      <c r="G595" s="12">
        <f t="shared" si="65"/>
        <v>10585</v>
      </c>
      <c r="H595" s="12">
        <f t="shared" si="66"/>
        <v>8468</v>
      </c>
      <c r="I595" s="12">
        <f t="shared" si="67"/>
        <v>6351</v>
      </c>
      <c r="J595" s="12">
        <f t="shared" si="68"/>
        <v>4234</v>
      </c>
      <c r="K595" s="144">
        <f t="shared" si="71"/>
        <v>1.0542828685258965</v>
      </c>
      <c r="L595" s="131" t="s">
        <v>1168</v>
      </c>
    </row>
    <row r="596" spans="1:12" hidden="1" x14ac:dyDescent="0.25">
      <c r="A596" s="13" t="s">
        <v>780</v>
      </c>
      <c r="B596" s="27" t="s">
        <v>642</v>
      </c>
      <c r="C596" s="27"/>
      <c r="D596" s="11">
        <v>20080</v>
      </c>
      <c r="E596" s="15">
        <f t="shared" si="69"/>
        <v>21170000</v>
      </c>
      <c r="F596" s="12">
        <f t="shared" si="70"/>
        <v>21170</v>
      </c>
      <c r="G596" s="12">
        <f t="shared" si="65"/>
        <v>10585</v>
      </c>
      <c r="H596" s="12">
        <f t="shared" si="66"/>
        <v>8468</v>
      </c>
      <c r="I596" s="12">
        <f t="shared" si="67"/>
        <v>6351</v>
      </c>
      <c r="J596" s="12">
        <f t="shared" si="68"/>
        <v>4234</v>
      </c>
      <c r="K596" s="144">
        <f t="shared" si="71"/>
        <v>1.0542828685258965</v>
      </c>
      <c r="L596" s="131" t="s">
        <v>1168</v>
      </c>
    </row>
    <row r="597" spans="1:12" hidden="1" x14ac:dyDescent="0.25">
      <c r="A597" s="13" t="s">
        <v>781</v>
      </c>
      <c r="B597" s="27" t="s">
        <v>643</v>
      </c>
      <c r="C597" s="27"/>
      <c r="D597" s="11">
        <v>20080</v>
      </c>
      <c r="E597" s="15">
        <f t="shared" si="69"/>
        <v>21170000</v>
      </c>
      <c r="F597" s="12">
        <f t="shared" si="70"/>
        <v>21170</v>
      </c>
      <c r="G597" s="12">
        <f t="shared" si="65"/>
        <v>10585</v>
      </c>
      <c r="H597" s="12">
        <f t="shared" si="66"/>
        <v>8468</v>
      </c>
      <c r="I597" s="12">
        <f t="shared" si="67"/>
        <v>6351</v>
      </c>
      <c r="J597" s="12">
        <f t="shared" si="68"/>
        <v>4234</v>
      </c>
      <c r="K597" s="144">
        <f t="shared" si="71"/>
        <v>1.0542828685258965</v>
      </c>
      <c r="L597" s="131" t="s">
        <v>1168</v>
      </c>
    </row>
    <row r="598" spans="1:12" hidden="1" x14ac:dyDescent="0.25">
      <c r="A598" s="13" t="s">
        <v>782</v>
      </c>
      <c r="B598" s="27" t="s">
        <v>644</v>
      </c>
      <c r="C598" s="27"/>
      <c r="D598" s="11">
        <v>20080</v>
      </c>
      <c r="E598" s="15">
        <f t="shared" si="69"/>
        <v>21170000</v>
      </c>
      <c r="F598" s="12">
        <f t="shared" si="70"/>
        <v>21170</v>
      </c>
      <c r="G598" s="12">
        <f t="shared" si="65"/>
        <v>10585</v>
      </c>
      <c r="H598" s="12">
        <f t="shared" si="66"/>
        <v>8468</v>
      </c>
      <c r="I598" s="12">
        <f t="shared" si="67"/>
        <v>6351</v>
      </c>
      <c r="J598" s="12">
        <f t="shared" si="68"/>
        <v>4234</v>
      </c>
      <c r="K598" s="144">
        <f t="shared" si="71"/>
        <v>1.0542828685258965</v>
      </c>
      <c r="L598" s="131" t="s">
        <v>1168</v>
      </c>
    </row>
    <row r="599" spans="1:12" hidden="1" x14ac:dyDescent="0.25">
      <c r="A599" s="13" t="s">
        <v>783</v>
      </c>
      <c r="B599" s="27" t="s">
        <v>645</v>
      </c>
      <c r="C599" s="27"/>
      <c r="D599" s="11">
        <v>25460</v>
      </c>
      <c r="E599" s="15">
        <f>E585</f>
        <v>26810000</v>
      </c>
      <c r="F599" s="12">
        <f t="shared" si="70"/>
        <v>26810</v>
      </c>
      <c r="G599" s="12">
        <f t="shared" si="65"/>
        <v>13405</v>
      </c>
      <c r="H599" s="12">
        <f t="shared" si="66"/>
        <v>10724</v>
      </c>
      <c r="I599" s="12">
        <f t="shared" si="67"/>
        <v>8043</v>
      </c>
      <c r="J599" s="12">
        <f t="shared" si="68"/>
        <v>5362</v>
      </c>
      <c r="K599" s="144">
        <f t="shared" si="71"/>
        <v>1.0530243519245877</v>
      </c>
      <c r="L599" s="131" t="s">
        <v>1168</v>
      </c>
    </row>
    <row r="600" spans="1:12" hidden="1" x14ac:dyDescent="0.25">
      <c r="A600" s="13" t="s">
        <v>784</v>
      </c>
      <c r="B600" s="27" t="s">
        <v>646</v>
      </c>
      <c r="C600" s="27"/>
      <c r="D600" s="11">
        <v>20080</v>
      </c>
      <c r="E600" s="15">
        <f>E598</f>
        <v>21170000</v>
      </c>
      <c r="F600" s="12">
        <f t="shared" si="70"/>
        <v>21170</v>
      </c>
      <c r="G600" s="12">
        <f t="shared" si="65"/>
        <v>10585</v>
      </c>
      <c r="H600" s="12">
        <f t="shared" si="66"/>
        <v>8468</v>
      </c>
      <c r="I600" s="12">
        <f t="shared" si="67"/>
        <v>6351</v>
      </c>
      <c r="J600" s="12">
        <f t="shared" si="68"/>
        <v>4234</v>
      </c>
      <c r="K600" s="144">
        <f t="shared" si="71"/>
        <v>1.0542828685258965</v>
      </c>
      <c r="L600" s="131" t="s">
        <v>1168</v>
      </c>
    </row>
    <row r="601" spans="1:12" hidden="1" x14ac:dyDescent="0.25">
      <c r="A601" s="13" t="s">
        <v>785</v>
      </c>
      <c r="B601" s="27" t="s">
        <v>647</v>
      </c>
      <c r="C601" s="27"/>
      <c r="D601" s="11">
        <v>20080</v>
      </c>
      <c r="E601" s="15">
        <f>E600</f>
        <v>21170000</v>
      </c>
      <c r="F601" s="12">
        <f t="shared" si="70"/>
        <v>21170</v>
      </c>
      <c r="G601" s="12">
        <f t="shared" si="65"/>
        <v>10585</v>
      </c>
      <c r="H601" s="12">
        <f t="shared" si="66"/>
        <v>8468</v>
      </c>
      <c r="I601" s="12">
        <f t="shared" si="67"/>
        <v>6351</v>
      </c>
      <c r="J601" s="12">
        <f t="shared" si="68"/>
        <v>4234</v>
      </c>
      <c r="K601" s="144">
        <f t="shared" si="71"/>
        <v>1.0542828685258965</v>
      </c>
      <c r="L601" s="131" t="s">
        <v>1168</v>
      </c>
    </row>
    <row r="602" spans="1:12" hidden="1" x14ac:dyDescent="0.25">
      <c r="A602" s="13" t="s">
        <v>786</v>
      </c>
      <c r="B602" s="27" t="s">
        <v>648</v>
      </c>
      <c r="C602" s="27"/>
      <c r="D602" s="11">
        <v>20080</v>
      </c>
      <c r="E602" s="15">
        <f>E601</f>
        <v>21170000</v>
      </c>
      <c r="F602" s="12">
        <f t="shared" si="70"/>
        <v>21170</v>
      </c>
      <c r="G602" s="12">
        <f t="shared" si="65"/>
        <v>10585</v>
      </c>
      <c r="H602" s="12">
        <f t="shared" si="66"/>
        <v>8468</v>
      </c>
      <c r="I602" s="12">
        <f t="shared" si="67"/>
        <v>6351</v>
      </c>
      <c r="J602" s="12">
        <f t="shared" si="68"/>
        <v>4234</v>
      </c>
      <c r="K602" s="144">
        <f t="shared" si="71"/>
        <v>1.0542828685258965</v>
      </c>
      <c r="L602" s="131" t="s">
        <v>1168</v>
      </c>
    </row>
    <row r="603" spans="1:12" hidden="1" x14ac:dyDescent="0.25">
      <c r="A603" s="13" t="s">
        <v>787</v>
      </c>
      <c r="B603" s="27" t="s">
        <v>649</v>
      </c>
      <c r="C603" s="27"/>
      <c r="D603" s="11">
        <v>27010</v>
      </c>
      <c r="E603" s="15">
        <f>E578</f>
        <v>28460000</v>
      </c>
      <c r="F603" s="12">
        <f t="shared" si="70"/>
        <v>28460</v>
      </c>
      <c r="G603" s="12">
        <f t="shared" si="65"/>
        <v>14230</v>
      </c>
      <c r="H603" s="12">
        <f t="shared" si="66"/>
        <v>11384</v>
      </c>
      <c r="I603" s="12">
        <f t="shared" si="67"/>
        <v>8538</v>
      </c>
      <c r="J603" s="12">
        <f t="shared" si="68"/>
        <v>5692</v>
      </c>
      <c r="K603" s="144">
        <f t="shared" si="71"/>
        <v>1.0536838208071084</v>
      </c>
      <c r="L603" s="131" t="s">
        <v>1168</v>
      </c>
    </row>
    <row r="604" spans="1:12" hidden="1" x14ac:dyDescent="0.25">
      <c r="A604" s="13" t="s">
        <v>788</v>
      </c>
      <c r="B604" s="27" t="s">
        <v>650</v>
      </c>
      <c r="C604" s="27"/>
      <c r="D604" s="11">
        <v>20080</v>
      </c>
      <c r="E604" s="15">
        <f>E602</f>
        <v>21170000</v>
      </c>
      <c r="F604" s="12">
        <f t="shared" si="70"/>
        <v>21170</v>
      </c>
      <c r="G604" s="12">
        <f t="shared" si="65"/>
        <v>10585</v>
      </c>
      <c r="H604" s="12">
        <f t="shared" si="66"/>
        <v>8468</v>
      </c>
      <c r="I604" s="12">
        <f t="shared" si="67"/>
        <v>6351</v>
      </c>
      <c r="J604" s="12">
        <f t="shared" si="68"/>
        <v>4234</v>
      </c>
      <c r="K604" s="144">
        <f t="shared" si="71"/>
        <v>1.0542828685258965</v>
      </c>
      <c r="L604" s="131" t="s">
        <v>1168</v>
      </c>
    </row>
    <row r="605" spans="1:12" hidden="1" x14ac:dyDescent="0.25">
      <c r="A605" s="13" t="s">
        <v>789</v>
      </c>
      <c r="B605" s="27" t="s">
        <v>651</v>
      </c>
      <c r="C605" s="27"/>
      <c r="D605" s="11">
        <v>20080</v>
      </c>
      <c r="E605" s="15">
        <f>E604</f>
        <v>21170000</v>
      </c>
      <c r="F605" s="12">
        <f t="shared" si="70"/>
        <v>21170</v>
      </c>
      <c r="G605" s="12">
        <f t="shared" si="65"/>
        <v>10585</v>
      </c>
      <c r="H605" s="12">
        <f t="shared" si="66"/>
        <v>8468</v>
      </c>
      <c r="I605" s="12">
        <f t="shared" si="67"/>
        <v>6351</v>
      </c>
      <c r="J605" s="12">
        <f t="shared" si="68"/>
        <v>4234</v>
      </c>
      <c r="K605" s="144">
        <f t="shared" si="71"/>
        <v>1.0542828685258965</v>
      </c>
      <c r="L605" s="131" t="s">
        <v>1168</v>
      </c>
    </row>
    <row r="606" spans="1:12" hidden="1" x14ac:dyDescent="0.25">
      <c r="A606" s="13" t="s">
        <v>790</v>
      </c>
      <c r="B606" s="27" t="s">
        <v>652</v>
      </c>
      <c r="C606" s="27"/>
      <c r="D606" s="11">
        <v>20080</v>
      </c>
      <c r="E606" s="15">
        <f t="shared" ref="E606:E613" si="72">E605</f>
        <v>21170000</v>
      </c>
      <c r="F606" s="12">
        <f t="shared" si="70"/>
        <v>21170</v>
      </c>
      <c r="G606" s="12">
        <f t="shared" si="65"/>
        <v>10585</v>
      </c>
      <c r="H606" s="12">
        <f t="shared" si="66"/>
        <v>8468</v>
      </c>
      <c r="I606" s="12">
        <f t="shared" si="67"/>
        <v>6351</v>
      </c>
      <c r="J606" s="12">
        <f t="shared" si="68"/>
        <v>4234</v>
      </c>
      <c r="K606" s="144">
        <f t="shared" si="71"/>
        <v>1.0542828685258965</v>
      </c>
      <c r="L606" s="131" t="s">
        <v>1168</v>
      </c>
    </row>
    <row r="607" spans="1:12" hidden="1" x14ac:dyDescent="0.25">
      <c r="A607" s="13" t="s">
        <v>791</v>
      </c>
      <c r="B607" s="27" t="s">
        <v>653</v>
      </c>
      <c r="C607" s="27"/>
      <c r="D607" s="11">
        <v>20080</v>
      </c>
      <c r="E607" s="15">
        <f t="shared" si="72"/>
        <v>21170000</v>
      </c>
      <c r="F607" s="12">
        <f t="shared" si="70"/>
        <v>21170</v>
      </c>
      <c r="G607" s="12">
        <f t="shared" si="65"/>
        <v>10585</v>
      </c>
      <c r="H607" s="12">
        <f t="shared" si="66"/>
        <v>8468</v>
      </c>
      <c r="I607" s="12">
        <f t="shared" si="67"/>
        <v>6351</v>
      </c>
      <c r="J607" s="12">
        <f t="shared" si="68"/>
        <v>4234</v>
      </c>
      <c r="K607" s="144">
        <f t="shared" si="71"/>
        <v>1.0542828685258965</v>
      </c>
      <c r="L607" s="131" t="s">
        <v>1168</v>
      </c>
    </row>
    <row r="608" spans="1:12" hidden="1" x14ac:dyDescent="0.25">
      <c r="A608" s="13" t="s">
        <v>792</v>
      </c>
      <c r="B608" s="27" t="s">
        <v>654</v>
      </c>
      <c r="C608" s="27"/>
      <c r="D608" s="11">
        <v>20080</v>
      </c>
      <c r="E608" s="15">
        <f t="shared" si="72"/>
        <v>21170000</v>
      </c>
      <c r="F608" s="12">
        <f t="shared" si="70"/>
        <v>21170</v>
      </c>
      <c r="G608" s="12">
        <f t="shared" si="65"/>
        <v>10585</v>
      </c>
      <c r="H608" s="12">
        <f t="shared" si="66"/>
        <v>8468</v>
      </c>
      <c r="I608" s="12">
        <f t="shared" si="67"/>
        <v>6351</v>
      </c>
      <c r="J608" s="12">
        <f t="shared" si="68"/>
        <v>4234</v>
      </c>
      <c r="K608" s="144">
        <f t="shared" si="71"/>
        <v>1.0542828685258965</v>
      </c>
      <c r="L608" s="131" t="s">
        <v>1168</v>
      </c>
    </row>
    <row r="609" spans="1:12" hidden="1" x14ac:dyDescent="0.25">
      <c r="A609" s="13" t="s">
        <v>793</v>
      </c>
      <c r="B609" s="27" t="s">
        <v>655</v>
      </c>
      <c r="C609" s="27"/>
      <c r="D609" s="11">
        <v>20080</v>
      </c>
      <c r="E609" s="15">
        <f t="shared" si="72"/>
        <v>21170000</v>
      </c>
      <c r="F609" s="12">
        <f t="shared" si="70"/>
        <v>21170</v>
      </c>
      <c r="G609" s="12">
        <f t="shared" si="65"/>
        <v>10585</v>
      </c>
      <c r="H609" s="12">
        <f t="shared" si="66"/>
        <v>8468</v>
      </c>
      <c r="I609" s="12">
        <f t="shared" si="67"/>
        <v>6351</v>
      </c>
      <c r="J609" s="12">
        <f t="shared" si="68"/>
        <v>4234</v>
      </c>
      <c r="K609" s="144">
        <f t="shared" si="71"/>
        <v>1.0542828685258965</v>
      </c>
      <c r="L609" s="131" t="s">
        <v>1168</v>
      </c>
    </row>
    <row r="610" spans="1:12" hidden="1" x14ac:dyDescent="0.25">
      <c r="A610" s="13" t="s">
        <v>794</v>
      </c>
      <c r="B610" s="27" t="s">
        <v>656</v>
      </c>
      <c r="C610" s="27"/>
      <c r="D610" s="11">
        <v>35280</v>
      </c>
      <c r="E610" s="15">
        <f>E550</f>
        <v>36930000</v>
      </c>
      <c r="F610" s="12">
        <f t="shared" si="70"/>
        <v>36930</v>
      </c>
      <c r="G610" s="12">
        <f t="shared" si="65"/>
        <v>18465</v>
      </c>
      <c r="H610" s="12">
        <f t="shared" si="66"/>
        <v>14772</v>
      </c>
      <c r="I610" s="12">
        <f t="shared" si="67"/>
        <v>11079</v>
      </c>
      <c r="J610" s="12">
        <f t="shared" si="68"/>
        <v>7386</v>
      </c>
      <c r="K610" s="144">
        <f t="shared" si="71"/>
        <v>1.0467687074829932</v>
      </c>
      <c r="L610" s="131" t="s">
        <v>1168</v>
      </c>
    </row>
    <row r="611" spans="1:12" x14ac:dyDescent="0.25">
      <c r="A611" s="13" t="s">
        <v>795</v>
      </c>
      <c r="B611" s="10" t="s">
        <v>657</v>
      </c>
      <c r="C611" s="10"/>
      <c r="D611" s="11">
        <v>20080</v>
      </c>
      <c r="E611" s="15">
        <f>E609</f>
        <v>21170000</v>
      </c>
      <c r="F611" s="12">
        <f t="shared" si="70"/>
        <v>21170</v>
      </c>
      <c r="G611" s="12"/>
      <c r="H611" s="12"/>
      <c r="I611" s="12"/>
      <c r="J611" s="12"/>
      <c r="K611" s="144">
        <f t="shared" si="71"/>
        <v>1.0542828685258965</v>
      </c>
      <c r="L611" s="131" t="s">
        <v>1180</v>
      </c>
    </row>
    <row r="612" spans="1:12" ht="33" x14ac:dyDescent="0.25">
      <c r="A612" s="13" t="s">
        <v>796</v>
      </c>
      <c r="B612" s="10" t="s">
        <v>658</v>
      </c>
      <c r="C612" s="10"/>
      <c r="D612" s="11">
        <v>20080</v>
      </c>
      <c r="E612" s="15">
        <f t="shared" si="72"/>
        <v>21170000</v>
      </c>
      <c r="F612" s="12">
        <f t="shared" si="70"/>
        <v>21170</v>
      </c>
      <c r="G612" s="12"/>
      <c r="H612" s="12"/>
      <c r="I612" s="12"/>
      <c r="J612" s="12"/>
      <c r="K612" s="144">
        <f t="shared" si="71"/>
        <v>1.0542828685258965</v>
      </c>
      <c r="L612" s="131" t="s">
        <v>1180</v>
      </c>
    </row>
    <row r="613" spans="1:12" x14ac:dyDescent="0.25">
      <c r="A613" s="13" t="s">
        <v>797</v>
      </c>
      <c r="B613" s="10" t="s">
        <v>659</v>
      </c>
      <c r="C613" s="10"/>
      <c r="D613" s="11">
        <v>20080</v>
      </c>
      <c r="E613" s="15">
        <f t="shared" si="72"/>
        <v>21170000</v>
      </c>
      <c r="F613" s="12">
        <f t="shared" si="70"/>
        <v>21170</v>
      </c>
      <c r="G613" s="12"/>
      <c r="H613" s="12"/>
      <c r="I613" s="12"/>
      <c r="J613" s="12"/>
      <c r="K613" s="144">
        <f t="shared" si="71"/>
        <v>1.0542828685258965</v>
      </c>
      <c r="L613" s="131" t="s">
        <v>1180</v>
      </c>
    </row>
    <row r="614" spans="1:12" ht="33" hidden="1" x14ac:dyDescent="0.25">
      <c r="A614" s="3">
        <v>2</v>
      </c>
      <c r="B614" s="6" t="s">
        <v>660</v>
      </c>
      <c r="C614" s="27"/>
      <c r="D614" s="11"/>
      <c r="E614" s="14"/>
      <c r="F614" s="25"/>
      <c r="G614" s="12"/>
      <c r="H614" s="12"/>
      <c r="I614" s="12"/>
      <c r="J614" s="12"/>
      <c r="K614" s="144"/>
      <c r="L614" s="131" t="s">
        <v>1237</v>
      </c>
    </row>
    <row r="615" spans="1:12" hidden="1" x14ac:dyDescent="0.25">
      <c r="A615" s="13"/>
      <c r="B615" s="10" t="s">
        <v>661</v>
      </c>
      <c r="C615" s="27"/>
      <c r="D615" s="11">
        <v>20750</v>
      </c>
      <c r="E615" s="15">
        <f>'[122]1. N2'!$C$56</f>
        <v>21910000</v>
      </c>
      <c r="F615" s="25">
        <f t="shared" si="70"/>
        <v>21910</v>
      </c>
      <c r="G615" s="12"/>
      <c r="H615" s="12"/>
      <c r="I615" s="12"/>
      <c r="J615" s="12"/>
      <c r="K615" s="144">
        <f t="shared" si="71"/>
        <v>1.0559036144578313</v>
      </c>
      <c r="L615" s="131" t="s">
        <v>1237</v>
      </c>
    </row>
    <row r="616" spans="1:12" ht="33" hidden="1" x14ac:dyDescent="0.25">
      <c r="A616" s="13"/>
      <c r="B616" s="10" t="s">
        <v>662</v>
      </c>
      <c r="C616" s="27"/>
      <c r="D616" s="11">
        <v>17610</v>
      </c>
      <c r="E616" s="15">
        <v>18690000</v>
      </c>
      <c r="F616" s="25">
        <f t="shared" si="70"/>
        <v>18690</v>
      </c>
      <c r="G616" s="12"/>
      <c r="H616" s="12"/>
      <c r="I616" s="12"/>
      <c r="J616" s="12"/>
      <c r="K616" s="144">
        <f t="shared" si="71"/>
        <v>1.061328790459966</v>
      </c>
      <c r="L616" s="131" t="s">
        <v>1237</v>
      </c>
    </row>
    <row r="617" spans="1:12" ht="33" hidden="1" x14ac:dyDescent="0.25">
      <c r="A617" s="13"/>
      <c r="B617" s="10" t="s">
        <v>663</v>
      </c>
      <c r="C617" s="27"/>
      <c r="D617" s="11">
        <v>30260</v>
      </c>
      <c r="E617" s="15">
        <f>'[122]3. Nguyễn Tri Phương'!$C$56</f>
        <v>32090000</v>
      </c>
      <c r="F617" s="25">
        <f t="shared" si="70"/>
        <v>32090</v>
      </c>
      <c r="G617" s="12"/>
      <c r="H617" s="12"/>
      <c r="I617" s="12"/>
      <c r="J617" s="12"/>
      <c r="K617" s="144">
        <f t="shared" si="71"/>
        <v>1.060475875743556</v>
      </c>
      <c r="L617" s="131" t="s">
        <v>1237</v>
      </c>
    </row>
    <row r="618" spans="1:12" hidden="1" x14ac:dyDescent="0.25">
      <c r="A618" s="13"/>
      <c r="B618" s="10" t="s">
        <v>664</v>
      </c>
      <c r="C618" s="27"/>
      <c r="D618" s="11">
        <v>17610</v>
      </c>
      <c r="E618" s="15">
        <f>E616</f>
        <v>18690000</v>
      </c>
      <c r="F618" s="25">
        <f t="shared" si="70"/>
        <v>18690</v>
      </c>
      <c r="G618" s="12"/>
      <c r="H618" s="12"/>
      <c r="I618" s="12"/>
      <c r="J618" s="12"/>
      <c r="K618" s="144">
        <f t="shared" si="71"/>
        <v>1.061328790459966</v>
      </c>
      <c r="L618" s="131" t="s">
        <v>1237</v>
      </c>
    </row>
    <row r="619" spans="1:12" hidden="1" x14ac:dyDescent="0.25">
      <c r="A619" s="13"/>
      <c r="B619" s="10" t="s">
        <v>665</v>
      </c>
      <c r="C619" s="27"/>
      <c r="D619" s="11">
        <v>17610</v>
      </c>
      <c r="E619" s="15">
        <f>E618</f>
        <v>18690000</v>
      </c>
      <c r="F619" s="25">
        <f t="shared" si="70"/>
        <v>18690</v>
      </c>
      <c r="G619" s="12"/>
      <c r="H619" s="12"/>
      <c r="I619" s="12"/>
      <c r="J619" s="12"/>
      <c r="K619" s="144">
        <f t="shared" si="71"/>
        <v>1.061328790459966</v>
      </c>
      <c r="L619" s="131" t="s">
        <v>1237</v>
      </c>
    </row>
    <row r="620" spans="1:12" hidden="1" x14ac:dyDescent="0.25">
      <c r="A620" s="13"/>
      <c r="B620" s="10" t="s">
        <v>666</v>
      </c>
      <c r="C620" s="27"/>
      <c r="D620" s="11">
        <v>17610</v>
      </c>
      <c r="E620" s="15">
        <f t="shared" ref="E620:E622" si="73">E619</f>
        <v>18690000</v>
      </c>
      <c r="F620" s="25">
        <f t="shared" si="70"/>
        <v>18690</v>
      </c>
      <c r="G620" s="12"/>
      <c r="H620" s="12"/>
      <c r="I620" s="12"/>
      <c r="J620" s="12"/>
      <c r="K620" s="144">
        <f t="shared" si="71"/>
        <v>1.061328790459966</v>
      </c>
      <c r="L620" s="131" t="s">
        <v>1237</v>
      </c>
    </row>
    <row r="621" spans="1:12" hidden="1" x14ac:dyDescent="0.25">
      <c r="A621" s="13"/>
      <c r="B621" s="10" t="s">
        <v>667</v>
      </c>
      <c r="C621" s="27"/>
      <c r="D621" s="11">
        <v>17610</v>
      </c>
      <c r="E621" s="15">
        <f t="shared" si="73"/>
        <v>18690000</v>
      </c>
      <c r="F621" s="25">
        <f t="shared" si="70"/>
        <v>18690</v>
      </c>
      <c r="G621" s="12"/>
      <c r="H621" s="12"/>
      <c r="I621" s="12"/>
      <c r="J621" s="12"/>
      <c r="K621" s="144">
        <f t="shared" si="71"/>
        <v>1.061328790459966</v>
      </c>
      <c r="L621" s="131" t="s">
        <v>1237</v>
      </c>
    </row>
    <row r="622" spans="1:12" hidden="1" x14ac:dyDescent="0.25">
      <c r="A622" s="13"/>
      <c r="B622" s="10" t="s">
        <v>668</v>
      </c>
      <c r="C622" s="27"/>
      <c r="D622" s="11">
        <v>17610</v>
      </c>
      <c r="E622" s="15">
        <f t="shared" si="73"/>
        <v>18690000</v>
      </c>
      <c r="F622" s="25">
        <f t="shared" si="70"/>
        <v>18690</v>
      </c>
      <c r="G622" s="12"/>
      <c r="H622" s="12"/>
      <c r="I622" s="12"/>
      <c r="J622" s="12"/>
      <c r="K622" s="144">
        <f t="shared" si="71"/>
        <v>1.061328790459966</v>
      </c>
      <c r="L622" s="131" t="s">
        <v>1237</v>
      </c>
    </row>
    <row r="623" spans="1:12" hidden="1" x14ac:dyDescent="0.25">
      <c r="A623" s="13"/>
      <c r="B623" s="10" t="s">
        <v>669</v>
      </c>
      <c r="C623" s="27"/>
      <c r="D623" s="11">
        <v>20750</v>
      </c>
      <c r="E623" s="15">
        <f>E615</f>
        <v>21910000</v>
      </c>
      <c r="F623" s="25">
        <f t="shared" si="70"/>
        <v>21910</v>
      </c>
      <c r="G623" s="12"/>
      <c r="H623" s="12"/>
      <c r="I623" s="12"/>
      <c r="J623" s="12"/>
      <c r="K623" s="144">
        <f t="shared" si="71"/>
        <v>1.0559036144578313</v>
      </c>
      <c r="L623" s="131" t="s">
        <v>1237</v>
      </c>
    </row>
    <row r="624" spans="1:12" hidden="1" x14ac:dyDescent="0.25">
      <c r="A624" s="13"/>
      <c r="B624" s="10" t="s">
        <v>670</v>
      </c>
      <c r="C624" s="27"/>
      <c r="D624" s="11">
        <v>20750</v>
      </c>
      <c r="E624" s="15">
        <f>E623</f>
        <v>21910000</v>
      </c>
      <c r="F624" s="25">
        <f t="shared" si="70"/>
        <v>21910</v>
      </c>
      <c r="G624" s="12"/>
      <c r="H624" s="12"/>
      <c r="I624" s="12"/>
      <c r="J624" s="12"/>
      <c r="K624" s="144">
        <f t="shared" si="71"/>
        <v>1.0559036144578313</v>
      </c>
      <c r="L624" s="131" t="s">
        <v>1237</v>
      </c>
    </row>
    <row r="625" spans="1:12" hidden="1" x14ac:dyDescent="0.25">
      <c r="A625" s="13"/>
      <c r="B625" s="10" t="s">
        <v>671</v>
      </c>
      <c r="C625" s="27"/>
      <c r="D625" s="11">
        <v>17610</v>
      </c>
      <c r="E625" s="15">
        <f>E618</f>
        <v>18690000</v>
      </c>
      <c r="F625" s="25">
        <f t="shared" si="70"/>
        <v>18690</v>
      </c>
      <c r="G625" s="12"/>
      <c r="H625" s="12"/>
      <c r="I625" s="12"/>
      <c r="J625" s="12"/>
      <c r="K625" s="144">
        <f t="shared" si="71"/>
        <v>1.061328790459966</v>
      </c>
      <c r="L625" s="131" t="s">
        <v>1237</v>
      </c>
    </row>
    <row r="626" spans="1:12" hidden="1" x14ac:dyDescent="0.25">
      <c r="A626" s="13"/>
      <c r="B626" s="10" t="s">
        <v>672</v>
      </c>
      <c r="C626" s="27"/>
      <c r="D626" s="11">
        <v>17610</v>
      </c>
      <c r="E626" s="15">
        <f>E625</f>
        <v>18690000</v>
      </c>
      <c r="F626" s="25">
        <f t="shared" si="70"/>
        <v>18690</v>
      </c>
      <c r="G626" s="12"/>
      <c r="H626" s="12"/>
      <c r="I626" s="12"/>
      <c r="J626" s="12"/>
      <c r="K626" s="144">
        <f t="shared" si="71"/>
        <v>1.061328790459966</v>
      </c>
      <c r="L626" s="131" t="s">
        <v>1237</v>
      </c>
    </row>
    <row r="627" spans="1:12" hidden="1" x14ac:dyDescent="0.25">
      <c r="A627" s="13"/>
      <c r="B627" s="10" t="s">
        <v>673</v>
      </c>
      <c r="C627" s="27"/>
      <c r="D627" s="11">
        <v>17610</v>
      </c>
      <c r="E627" s="15">
        <f t="shared" ref="E627:E628" si="74">E626</f>
        <v>18690000</v>
      </c>
      <c r="F627" s="25">
        <f t="shared" si="70"/>
        <v>18690</v>
      </c>
      <c r="G627" s="12"/>
      <c r="H627" s="12"/>
      <c r="I627" s="12"/>
      <c r="J627" s="12"/>
      <c r="K627" s="144">
        <f t="shared" si="71"/>
        <v>1.061328790459966</v>
      </c>
      <c r="L627" s="131" t="s">
        <v>1237</v>
      </c>
    </row>
    <row r="628" spans="1:12" hidden="1" x14ac:dyDescent="0.25">
      <c r="A628" s="13"/>
      <c r="B628" s="10" t="s">
        <v>674</v>
      </c>
      <c r="C628" s="27"/>
      <c r="D628" s="11">
        <v>17610</v>
      </c>
      <c r="E628" s="15">
        <f t="shared" si="74"/>
        <v>18690000</v>
      </c>
      <c r="F628" s="25">
        <f t="shared" si="70"/>
        <v>18690</v>
      </c>
      <c r="G628" s="12"/>
      <c r="H628" s="12"/>
      <c r="I628" s="12"/>
      <c r="J628" s="12"/>
      <c r="K628" s="144">
        <f t="shared" si="71"/>
        <v>1.061328790459966</v>
      </c>
      <c r="L628" s="131" t="s">
        <v>1237</v>
      </c>
    </row>
    <row r="629" spans="1:12" ht="33" x14ac:dyDescent="0.25">
      <c r="A629" s="3">
        <v>13</v>
      </c>
      <c r="B629" s="6" t="s">
        <v>675</v>
      </c>
      <c r="C629" s="27"/>
      <c r="D629" s="11"/>
      <c r="E629" s="14"/>
      <c r="F629" s="12"/>
      <c r="G629" s="12"/>
      <c r="H629" s="12"/>
      <c r="I629" s="12"/>
      <c r="J629" s="12"/>
      <c r="K629" s="144"/>
      <c r="L629" s="131" t="s">
        <v>1180</v>
      </c>
    </row>
    <row r="630" spans="1:12" x14ac:dyDescent="0.25">
      <c r="A630" s="13" t="s">
        <v>387</v>
      </c>
      <c r="B630" s="10" t="s">
        <v>676</v>
      </c>
      <c r="C630" s="27"/>
      <c r="D630" s="11">
        <v>22220</v>
      </c>
      <c r="E630" s="15">
        <f>'[123]Nguyễn Tư Nghiêu'!$C$56</f>
        <v>23390000</v>
      </c>
      <c r="F630" s="12">
        <f t="shared" si="70"/>
        <v>23390</v>
      </c>
      <c r="G630" s="12"/>
      <c r="H630" s="12"/>
      <c r="I630" s="12"/>
      <c r="J630" s="12"/>
      <c r="K630" s="144">
        <f t="shared" si="71"/>
        <v>1.0526552655265526</v>
      </c>
      <c r="L630" s="131" t="s">
        <v>1180</v>
      </c>
    </row>
    <row r="631" spans="1:12" x14ac:dyDescent="0.25">
      <c r="A631" s="13" t="s">
        <v>388</v>
      </c>
      <c r="B631" s="10" t="s">
        <v>677</v>
      </c>
      <c r="C631" s="27"/>
      <c r="D631" s="11">
        <v>22220</v>
      </c>
      <c r="E631" s="15">
        <f>E630</f>
        <v>23390000</v>
      </c>
      <c r="F631" s="12">
        <f t="shared" si="70"/>
        <v>23390</v>
      </c>
      <c r="G631" s="12"/>
      <c r="H631" s="12"/>
      <c r="I631" s="12"/>
      <c r="J631" s="12"/>
      <c r="K631" s="144">
        <f t="shared" si="71"/>
        <v>1.0526552655265526</v>
      </c>
      <c r="L631" s="131" t="s">
        <v>1180</v>
      </c>
    </row>
    <row r="632" spans="1:12" ht="49.5" x14ac:dyDescent="0.25">
      <c r="A632" s="13" t="s">
        <v>802</v>
      </c>
      <c r="B632" s="10" t="s">
        <v>678</v>
      </c>
      <c r="C632" s="27"/>
      <c r="D632" s="11">
        <v>22220</v>
      </c>
      <c r="E632" s="15">
        <f>E631</f>
        <v>23390000</v>
      </c>
      <c r="F632" s="12">
        <f t="shared" si="70"/>
        <v>23390</v>
      </c>
      <c r="G632" s="12"/>
      <c r="H632" s="12"/>
      <c r="I632" s="12"/>
      <c r="J632" s="12"/>
      <c r="K632" s="144">
        <f t="shared" si="71"/>
        <v>1.0526552655265526</v>
      </c>
      <c r="L632" s="131" t="s">
        <v>1180</v>
      </c>
    </row>
    <row r="633" spans="1:12" ht="49.5" x14ac:dyDescent="0.25">
      <c r="A633" s="13" t="s">
        <v>803</v>
      </c>
      <c r="B633" s="10" t="s">
        <v>679</v>
      </c>
      <c r="C633" s="27"/>
      <c r="D633" s="11">
        <v>19830</v>
      </c>
      <c r="E633" s="15">
        <f>'[123]Đường 6m'!$C$56</f>
        <v>20980000</v>
      </c>
      <c r="F633" s="12">
        <f t="shared" si="70"/>
        <v>20980</v>
      </c>
      <c r="G633" s="12"/>
      <c r="H633" s="12"/>
      <c r="I633" s="12"/>
      <c r="J633" s="12"/>
      <c r="K633" s="144">
        <f t="shared" si="71"/>
        <v>1.0579929399899142</v>
      </c>
      <c r="L633" s="131" t="s">
        <v>1180</v>
      </c>
    </row>
    <row r="634" spans="1:12" x14ac:dyDescent="0.25">
      <c r="A634" s="13" t="s">
        <v>804</v>
      </c>
      <c r="B634" s="10" t="s">
        <v>534</v>
      </c>
      <c r="C634" s="27"/>
      <c r="D634" s="11">
        <v>16010</v>
      </c>
      <c r="E634" s="15">
        <f>'[123]QH Còn lại'!$C$56</f>
        <v>16910000</v>
      </c>
      <c r="F634" s="12">
        <f t="shared" si="70"/>
        <v>16910</v>
      </c>
      <c r="G634" s="12"/>
      <c r="H634" s="12"/>
      <c r="I634" s="12"/>
      <c r="J634" s="12"/>
      <c r="K634" s="144">
        <f t="shared" si="71"/>
        <v>1.0562148657089319</v>
      </c>
      <c r="L634" s="131" t="s">
        <v>1180</v>
      </c>
    </row>
    <row r="635" spans="1:12" ht="49.5" hidden="1" x14ac:dyDescent="0.25">
      <c r="A635" s="3">
        <v>14</v>
      </c>
      <c r="B635" s="6" t="s">
        <v>680</v>
      </c>
      <c r="C635" s="27"/>
      <c r="D635" s="11"/>
      <c r="E635" s="14"/>
      <c r="F635" s="25"/>
      <c r="G635" s="12"/>
      <c r="H635" s="12"/>
      <c r="I635" s="12"/>
      <c r="J635" s="12"/>
      <c r="K635" s="144"/>
      <c r="L635" s="131" t="s">
        <v>1166</v>
      </c>
    </row>
    <row r="636" spans="1:12" hidden="1" x14ac:dyDescent="0.25">
      <c r="A636" s="13"/>
      <c r="B636" s="10" t="s">
        <v>681</v>
      </c>
      <c r="C636" s="27"/>
      <c r="D636" s="11">
        <v>10670</v>
      </c>
      <c r="E636" s="15">
        <v>11200000</v>
      </c>
      <c r="F636" s="25">
        <f t="shared" si="70"/>
        <v>11200</v>
      </c>
      <c r="G636" s="12">
        <f t="shared" si="65"/>
        <v>5600</v>
      </c>
      <c r="H636" s="12">
        <f t="shared" si="66"/>
        <v>4480</v>
      </c>
      <c r="I636" s="12">
        <f t="shared" si="67"/>
        <v>3360</v>
      </c>
      <c r="J636" s="12">
        <f t="shared" si="68"/>
        <v>2240</v>
      </c>
      <c r="K636" s="144">
        <f t="shared" si="71"/>
        <v>1.0496719775070291</v>
      </c>
      <c r="L636" s="131" t="s">
        <v>1166</v>
      </c>
    </row>
    <row r="637" spans="1:12" hidden="1" x14ac:dyDescent="0.25">
      <c r="A637" s="13"/>
      <c r="B637" s="10" t="s">
        <v>682</v>
      </c>
      <c r="C637" s="27"/>
      <c r="D637" s="11">
        <v>9780</v>
      </c>
      <c r="E637" s="15">
        <v>10270000</v>
      </c>
      <c r="F637" s="25">
        <f t="shared" si="70"/>
        <v>10270</v>
      </c>
      <c r="G637" s="12">
        <f t="shared" si="65"/>
        <v>5135</v>
      </c>
      <c r="H637" s="12">
        <f t="shared" si="66"/>
        <v>4108</v>
      </c>
      <c r="I637" s="12">
        <f t="shared" si="67"/>
        <v>3081</v>
      </c>
      <c r="J637" s="12">
        <f t="shared" si="68"/>
        <v>2054</v>
      </c>
      <c r="K637" s="144">
        <f t="shared" si="71"/>
        <v>1.0501022494887526</v>
      </c>
      <c r="L637" s="131" t="s">
        <v>1166</v>
      </c>
    </row>
    <row r="638" spans="1:12" ht="33" hidden="1" x14ac:dyDescent="0.25">
      <c r="A638" s="3">
        <v>15</v>
      </c>
      <c r="B638" s="6" t="s">
        <v>683</v>
      </c>
      <c r="C638" s="27"/>
      <c r="D638" s="11">
        <v>10210</v>
      </c>
      <c r="E638" s="15">
        <v>10680000</v>
      </c>
      <c r="F638" s="25">
        <f t="shared" si="70"/>
        <v>10680</v>
      </c>
      <c r="G638" s="12">
        <f t="shared" si="65"/>
        <v>5340</v>
      </c>
      <c r="H638" s="12">
        <f t="shared" si="66"/>
        <v>4272</v>
      </c>
      <c r="I638" s="12">
        <f t="shared" si="67"/>
        <v>3204</v>
      </c>
      <c r="J638" s="12">
        <f t="shared" si="68"/>
        <v>2136</v>
      </c>
      <c r="K638" s="144">
        <f t="shared" si="71"/>
        <v>1.0460333006856024</v>
      </c>
      <c r="L638" s="131" t="s">
        <v>1166</v>
      </c>
    </row>
    <row r="639" spans="1:12" ht="49.5" hidden="1" x14ac:dyDescent="0.25">
      <c r="A639" s="3">
        <v>16</v>
      </c>
      <c r="B639" s="6" t="s">
        <v>684</v>
      </c>
      <c r="C639" s="27"/>
      <c r="D639" s="11"/>
      <c r="E639" s="14"/>
      <c r="F639" s="25"/>
      <c r="G639" s="12"/>
      <c r="H639" s="12"/>
      <c r="I639" s="12"/>
      <c r="J639" s="12"/>
      <c r="K639" s="144"/>
      <c r="L639" s="131" t="s">
        <v>1166</v>
      </c>
    </row>
    <row r="640" spans="1:12" hidden="1" x14ac:dyDescent="0.25">
      <c r="A640" s="13" t="s">
        <v>390</v>
      </c>
      <c r="B640" s="10" t="s">
        <v>685</v>
      </c>
      <c r="C640" s="27"/>
      <c r="D640" s="11">
        <v>10500</v>
      </c>
      <c r="E640" s="15">
        <v>11070000</v>
      </c>
      <c r="F640" s="25">
        <f t="shared" si="70"/>
        <v>11070</v>
      </c>
      <c r="G640" s="12"/>
      <c r="H640" s="12"/>
      <c r="I640" s="12"/>
      <c r="J640" s="12"/>
      <c r="K640" s="144">
        <f t="shared" si="71"/>
        <v>1.0542857142857143</v>
      </c>
      <c r="L640" s="131" t="s">
        <v>1166</v>
      </c>
    </row>
    <row r="641" spans="1:12" ht="33" hidden="1" x14ac:dyDescent="0.25">
      <c r="A641" s="13" t="s">
        <v>400</v>
      </c>
      <c r="B641" s="10" t="s">
        <v>686</v>
      </c>
      <c r="C641" s="27"/>
      <c r="D641" s="11">
        <v>10500</v>
      </c>
      <c r="E641" s="15">
        <f>E640</f>
        <v>11070000</v>
      </c>
      <c r="F641" s="25">
        <f t="shared" si="70"/>
        <v>11070</v>
      </c>
      <c r="G641" s="12"/>
      <c r="H641" s="12"/>
      <c r="I641" s="12"/>
      <c r="J641" s="12"/>
      <c r="K641" s="144">
        <f t="shared" si="71"/>
        <v>1.0542857142857143</v>
      </c>
      <c r="L641" s="131" t="s">
        <v>1166</v>
      </c>
    </row>
    <row r="642" spans="1:12" hidden="1" x14ac:dyDescent="0.25">
      <c r="A642" s="13" t="s">
        <v>401</v>
      </c>
      <c r="B642" s="10" t="s">
        <v>687</v>
      </c>
      <c r="C642" s="27"/>
      <c r="D642" s="11">
        <v>12170</v>
      </c>
      <c r="E642" s="15">
        <v>12790000</v>
      </c>
      <c r="F642" s="25">
        <f t="shared" si="70"/>
        <v>12790</v>
      </c>
      <c r="G642" s="12"/>
      <c r="H642" s="12"/>
      <c r="I642" s="12"/>
      <c r="J642" s="12"/>
      <c r="K642" s="144">
        <f t="shared" si="71"/>
        <v>1.0509449465899754</v>
      </c>
      <c r="L642" s="131" t="s">
        <v>1166</v>
      </c>
    </row>
    <row r="643" spans="1:12" hidden="1" x14ac:dyDescent="0.25">
      <c r="A643" s="13" t="s">
        <v>805</v>
      </c>
      <c r="B643" s="10" t="s">
        <v>688</v>
      </c>
      <c r="C643" s="27"/>
      <c r="D643" s="11">
        <v>12170</v>
      </c>
      <c r="E643" s="15">
        <f>E642</f>
        <v>12790000</v>
      </c>
      <c r="F643" s="25">
        <f t="shared" si="70"/>
        <v>12790</v>
      </c>
      <c r="G643" s="12"/>
      <c r="H643" s="12"/>
      <c r="I643" s="12"/>
      <c r="J643" s="12"/>
      <c r="K643" s="144">
        <f t="shared" si="71"/>
        <v>1.0509449465899754</v>
      </c>
      <c r="L643" s="131" t="s">
        <v>1166</v>
      </c>
    </row>
    <row r="644" spans="1:12" hidden="1" x14ac:dyDescent="0.25">
      <c r="A644" s="13" t="s">
        <v>806</v>
      </c>
      <c r="B644" s="10" t="s">
        <v>689</v>
      </c>
      <c r="C644" s="27"/>
      <c r="D644" s="11">
        <v>12170</v>
      </c>
      <c r="E644" s="15">
        <f t="shared" ref="E644:E647" si="75">E643</f>
        <v>12790000</v>
      </c>
      <c r="F644" s="25">
        <f t="shared" si="70"/>
        <v>12790</v>
      </c>
      <c r="G644" s="12"/>
      <c r="H644" s="12"/>
      <c r="I644" s="12"/>
      <c r="J644" s="12"/>
      <c r="K644" s="144">
        <f t="shared" si="71"/>
        <v>1.0509449465899754</v>
      </c>
      <c r="L644" s="131" t="s">
        <v>1166</v>
      </c>
    </row>
    <row r="645" spans="1:12" hidden="1" x14ac:dyDescent="0.25">
      <c r="A645" s="13" t="s">
        <v>807</v>
      </c>
      <c r="B645" s="10" t="s">
        <v>690</v>
      </c>
      <c r="C645" s="27"/>
      <c r="D645" s="11">
        <v>12170</v>
      </c>
      <c r="E645" s="15">
        <f t="shared" si="75"/>
        <v>12790000</v>
      </c>
      <c r="F645" s="25">
        <f t="shared" si="70"/>
        <v>12790</v>
      </c>
      <c r="G645" s="12"/>
      <c r="H645" s="12"/>
      <c r="I645" s="12"/>
      <c r="J645" s="12"/>
      <c r="K645" s="144">
        <f t="shared" si="71"/>
        <v>1.0509449465899754</v>
      </c>
      <c r="L645" s="131" t="s">
        <v>1166</v>
      </c>
    </row>
    <row r="646" spans="1:12" hidden="1" x14ac:dyDescent="0.25">
      <c r="A646" s="13" t="s">
        <v>808</v>
      </c>
      <c r="B646" s="10" t="s">
        <v>691</v>
      </c>
      <c r="C646" s="27"/>
      <c r="D646" s="11">
        <v>12170</v>
      </c>
      <c r="E646" s="15">
        <f t="shared" si="75"/>
        <v>12790000</v>
      </c>
      <c r="F646" s="25">
        <f t="shared" si="70"/>
        <v>12790</v>
      </c>
      <c r="G646" s="12"/>
      <c r="H646" s="12"/>
      <c r="I646" s="12"/>
      <c r="J646" s="12"/>
      <c r="K646" s="144">
        <f t="shared" si="71"/>
        <v>1.0509449465899754</v>
      </c>
      <c r="L646" s="131" t="s">
        <v>1166</v>
      </c>
    </row>
    <row r="647" spans="1:12" hidden="1" x14ac:dyDescent="0.25">
      <c r="A647" s="13" t="s">
        <v>809</v>
      </c>
      <c r="B647" s="10" t="s">
        <v>560</v>
      </c>
      <c r="C647" s="27"/>
      <c r="D647" s="11">
        <v>12170</v>
      </c>
      <c r="E647" s="15">
        <f t="shared" si="75"/>
        <v>12790000</v>
      </c>
      <c r="F647" s="25">
        <f t="shared" si="70"/>
        <v>12790</v>
      </c>
      <c r="G647" s="12"/>
      <c r="H647" s="12"/>
      <c r="I647" s="12"/>
      <c r="J647" s="12"/>
      <c r="K647" s="144">
        <f t="shared" si="71"/>
        <v>1.0509449465899754</v>
      </c>
      <c r="L647" s="131" t="s">
        <v>1166</v>
      </c>
    </row>
    <row r="648" spans="1:12" hidden="1" x14ac:dyDescent="0.25">
      <c r="A648" s="13" t="s">
        <v>810</v>
      </c>
      <c r="B648" s="10" t="s">
        <v>561</v>
      </c>
      <c r="C648" s="27"/>
      <c r="D648" s="11">
        <v>13620</v>
      </c>
      <c r="E648" s="15">
        <v>14290000</v>
      </c>
      <c r="F648" s="25">
        <f t="shared" si="70"/>
        <v>14290</v>
      </c>
      <c r="G648" s="12"/>
      <c r="H648" s="12"/>
      <c r="I648" s="12"/>
      <c r="J648" s="12"/>
      <c r="K648" s="144">
        <f t="shared" si="71"/>
        <v>1.0491923641703378</v>
      </c>
      <c r="L648" s="131" t="s">
        <v>1166</v>
      </c>
    </row>
    <row r="649" spans="1:12" hidden="1" x14ac:dyDescent="0.25">
      <c r="A649" s="13" t="s">
        <v>811</v>
      </c>
      <c r="B649" s="10" t="s">
        <v>562</v>
      </c>
      <c r="C649" s="27"/>
      <c r="D649" s="11">
        <v>16120</v>
      </c>
      <c r="E649" s="15">
        <v>17000000</v>
      </c>
      <c r="F649" s="25">
        <f t="shared" si="70"/>
        <v>17000</v>
      </c>
      <c r="G649" s="12"/>
      <c r="H649" s="12"/>
      <c r="I649" s="12"/>
      <c r="J649" s="12"/>
      <c r="K649" s="144">
        <f t="shared" si="71"/>
        <v>1.054590570719603</v>
      </c>
      <c r="L649" s="131" t="s">
        <v>1166</v>
      </c>
    </row>
    <row r="650" spans="1:12" ht="49.5" hidden="1" x14ac:dyDescent="0.25">
      <c r="A650" s="13" t="s">
        <v>812</v>
      </c>
      <c r="B650" s="10" t="s">
        <v>692</v>
      </c>
      <c r="C650" s="27"/>
      <c r="D650" s="11">
        <v>22140</v>
      </c>
      <c r="E650" s="15">
        <v>23270000</v>
      </c>
      <c r="F650" s="25">
        <f t="shared" si="70"/>
        <v>23270</v>
      </c>
      <c r="G650" s="12"/>
      <c r="H650" s="12"/>
      <c r="I650" s="12"/>
      <c r="J650" s="12"/>
      <c r="K650" s="144">
        <f t="shared" si="71"/>
        <v>1.0510388437217706</v>
      </c>
      <c r="L650" s="131" t="s">
        <v>1166</v>
      </c>
    </row>
    <row r="651" spans="1:12" hidden="1" x14ac:dyDescent="0.25">
      <c r="A651" s="13" t="s">
        <v>813</v>
      </c>
      <c r="B651" s="10" t="s">
        <v>693</v>
      </c>
      <c r="C651" s="27"/>
      <c r="D651" s="11">
        <v>16120</v>
      </c>
      <c r="E651" s="15">
        <f>E649</f>
        <v>17000000</v>
      </c>
      <c r="F651" s="25">
        <f t="shared" si="70"/>
        <v>17000</v>
      </c>
      <c r="G651" s="12"/>
      <c r="H651" s="12"/>
      <c r="I651" s="12"/>
      <c r="J651" s="12"/>
      <c r="K651" s="144">
        <f t="shared" si="71"/>
        <v>1.054590570719603</v>
      </c>
      <c r="L651" s="131" t="s">
        <v>1166</v>
      </c>
    </row>
    <row r="652" spans="1:12" hidden="1" x14ac:dyDescent="0.25">
      <c r="A652" s="13" t="s">
        <v>814</v>
      </c>
      <c r="B652" s="10" t="s">
        <v>694</v>
      </c>
      <c r="C652" s="27"/>
      <c r="D652" s="11">
        <v>13620</v>
      </c>
      <c r="E652" s="15">
        <f>E648</f>
        <v>14290000</v>
      </c>
      <c r="F652" s="25">
        <f t="shared" si="70"/>
        <v>14290</v>
      </c>
      <c r="G652" s="12"/>
      <c r="H652" s="12"/>
      <c r="I652" s="12"/>
      <c r="J652" s="12"/>
      <c r="K652" s="144">
        <f t="shared" si="71"/>
        <v>1.0491923641703378</v>
      </c>
      <c r="L652" s="131" t="s">
        <v>1166</v>
      </c>
    </row>
    <row r="653" spans="1:12" hidden="1" x14ac:dyDescent="0.25">
      <c r="A653" s="13" t="s">
        <v>815</v>
      </c>
      <c r="B653" s="10" t="s">
        <v>695</v>
      </c>
      <c r="C653" s="27"/>
      <c r="D653" s="11">
        <v>12170</v>
      </c>
      <c r="E653" s="15">
        <f>E647</f>
        <v>12790000</v>
      </c>
      <c r="F653" s="25">
        <f t="shared" ref="F653:F654" si="76">E653/1000</f>
        <v>12790</v>
      </c>
      <c r="G653" s="12"/>
      <c r="H653" s="12"/>
      <c r="I653" s="12"/>
      <c r="J653" s="12"/>
      <c r="K653" s="144">
        <f t="shared" si="71"/>
        <v>1.0509449465899754</v>
      </c>
      <c r="L653" s="131" t="s">
        <v>1166</v>
      </c>
    </row>
    <row r="654" spans="1:12" hidden="1" x14ac:dyDescent="0.25">
      <c r="A654" s="13" t="s">
        <v>816</v>
      </c>
      <c r="B654" s="10" t="s">
        <v>696</v>
      </c>
      <c r="C654" s="27"/>
      <c r="D654" s="11">
        <v>10500</v>
      </c>
      <c r="E654" s="15">
        <f>E640</f>
        <v>11070000</v>
      </c>
      <c r="F654" s="25">
        <f t="shared" si="76"/>
        <v>11070</v>
      </c>
      <c r="G654" s="12"/>
      <c r="H654" s="12"/>
      <c r="I654" s="12"/>
      <c r="J654" s="12"/>
      <c r="K654" s="144">
        <f t="shared" si="71"/>
        <v>1.0542857142857143</v>
      </c>
      <c r="L654" s="131" t="s">
        <v>1166</v>
      </c>
    </row>
    <row r="655" spans="1:12" ht="63" hidden="1" x14ac:dyDescent="0.25">
      <c r="A655" s="38">
        <v>3</v>
      </c>
      <c r="B655" s="39" t="s">
        <v>859</v>
      </c>
      <c r="C655" s="113" t="s">
        <v>1165</v>
      </c>
      <c r="D655" s="40"/>
      <c r="E655" s="14"/>
      <c r="F655" s="25"/>
      <c r="G655" s="12"/>
      <c r="H655" s="12"/>
      <c r="I655" s="12"/>
      <c r="J655" s="12"/>
      <c r="K655" s="144"/>
      <c r="L655" s="131" t="s">
        <v>1237</v>
      </c>
    </row>
    <row r="656" spans="1:12" hidden="1" x14ac:dyDescent="0.25">
      <c r="A656" s="40"/>
      <c r="B656" s="42" t="s">
        <v>860</v>
      </c>
      <c r="C656" s="27"/>
      <c r="D656" s="41">
        <v>11080</v>
      </c>
      <c r="E656" s="15">
        <f>'[124]1. Nguyễn Duy Trinh'!$C$56</f>
        <v>11660000</v>
      </c>
      <c r="F656" s="25">
        <f t="shared" ref="F656:F668" si="77">E656/1000</f>
        <v>11660</v>
      </c>
      <c r="G656" s="12"/>
      <c r="H656" s="12"/>
      <c r="I656" s="12"/>
      <c r="J656" s="12"/>
      <c r="K656" s="144">
        <f t="shared" ref="K656:K668" si="78">F656/D656</f>
        <v>1.052346570397112</v>
      </c>
      <c r="L656" s="131" t="s">
        <v>1237</v>
      </c>
    </row>
    <row r="657" spans="1:12" hidden="1" x14ac:dyDescent="0.25">
      <c r="A657" s="40"/>
      <c r="B657" s="42" t="s">
        <v>861</v>
      </c>
      <c r="C657" s="27"/>
      <c r="D657" s="41">
        <v>11080</v>
      </c>
      <c r="E657" s="15">
        <f>E656</f>
        <v>11660000</v>
      </c>
      <c r="F657" s="25">
        <f t="shared" si="77"/>
        <v>11660</v>
      </c>
      <c r="G657" s="12"/>
      <c r="H657" s="12"/>
      <c r="I657" s="12"/>
      <c r="J657" s="12"/>
      <c r="K657" s="144">
        <f t="shared" si="78"/>
        <v>1.052346570397112</v>
      </c>
      <c r="L657" s="131" t="s">
        <v>1237</v>
      </c>
    </row>
    <row r="658" spans="1:12" hidden="1" x14ac:dyDescent="0.25">
      <c r="A658" s="40"/>
      <c r="B658" s="42" t="s">
        <v>862</v>
      </c>
      <c r="C658" s="27"/>
      <c r="D658" s="41">
        <v>11080</v>
      </c>
      <c r="E658" s="15">
        <f t="shared" ref="E658:E663" si="79">E657</f>
        <v>11660000</v>
      </c>
      <c r="F658" s="25">
        <f t="shared" si="77"/>
        <v>11660</v>
      </c>
      <c r="G658" s="12"/>
      <c r="H658" s="12"/>
      <c r="I658" s="12"/>
      <c r="J658" s="12"/>
      <c r="K658" s="144">
        <f t="shared" si="78"/>
        <v>1.052346570397112</v>
      </c>
      <c r="L658" s="131" t="s">
        <v>1237</v>
      </c>
    </row>
    <row r="659" spans="1:12" hidden="1" x14ac:dyDescent="0.25">
      <c r="A659" s="40"/>
      <c r="B659" s="42" t="s">
        <v>863</v>
      </c>
      <c r="C659" s="27"/>
      <c r="D659" s="41">
        <v>11080</v>
      </c>
      <c r="E659" s="15">
        <f t="shared" si="79"/>
        <v>11660000</v>
      </c>
      <c r="F659" s="25">
        <f t="shared" si="77"/>
        <v>11660</v>
      </c>
      <c r="G659" s="12"/>
      <c r="H659" s="12"/>
      <c r="I659" s="12"/>
      <c r="J659" s="12"/>
      <c r="K659" s="144">
        <f t="shared" si="78"/>
        <v>1.052346570397112</v>
      </c>
      <c r="L659" s="131" t="s">
        <v>1237</v>
      </c>
    </row>
    <row r="660" spans="1:12" hidden="1" x14ac:dyDescent="0.25">
      <c r="A660" s="40"/>
      <c r="B660" s="42" t="s">
        <v>864</v>
      </c>
      <c r="C660" s="27"/>
      <c r="D660" s="41">
        <v>11080</v>
      </c>
      <c r="E660" s="15">
        <f t="shared" si="79"/>
        <v>11660000</v>
      </c>
      <c r="F660" s="25">
        <f t="shared" si="77"/>
        <v>11660</v>
      </c>
      <c r="G660" s="12"/>
      <c r="H660" s="12"/>
      <c r="I660" s="12"/>
      <c r="J660" s="12"/>
      <c r="K660" s="144">
        <f t="shared" si="78"/>
        <v>1.052346570397112</v>
      </c>
      <c r="L660" s="131" t="s">
        <v>1237</v>
      </c>
    </row>
    <row r="661" spans="1:12" hidden="1" x14ac:dyDescent="0.25">
      <c r="A661" s="40"/>
      <c r="B661" s="42" t="s">
        <v>865</v>
      </c>
      <c r="C661" s="27"/>
      <c r="D661" s="41">
        <v>11080</v>
      </c>
      <c r="E661" s="15">
        <f t="shared" si="79"/>
        <v>11660000</v>
      </c>
      <c r="F661" s="25">
        <f t="shared" si="77"/>
        <v>11660</v>
      </c>
      <c r="G661" s="12"/>
      <c r="H661" s="12"/>
      <c r="I661" s="12"/>
      <c r="J661" s="12"/>
      <c r="K661" s="144">
        <f t="shared" si="78"/>
        <v>1.052346570397112</v>
      </c>
      <c r="L661" s="131" t="s">
        <v>1237</v>
      </c>
    </row>
    <row r="662" spans="1:12" hidden="1" x14ac:dyDescent="0.25">
      <c r="A662" s="40"/>
      <c r="B662" s="42" t="s">
        <v>866</v>
      </c>
      <c r="C662" s="27"/>
      <c r="D662" s="41">
        <v>11080</v>
      </c>
      <c r="E662" s="15">
        <f t="shared" si="79"/>
        <v>11660000</v>
      </c>
      <c r="F662" s="25">
        <f t="shared" si="77"/>
        <v>11660</v>
      </c>
      <c r="G662" s="12"/>
      <c r="H662" s="12"/>
      <c r="I662" s="12"/>
      <c r="J662" s="12"/>
      <c r="K662" s="144">
        <f t="shared" si="78"/>
        <v>1.052346570397112</v>
      </c>
      <c r="L662" s="131" t="s">
        <v>1237</v>
      </c>
    </row>
    <row r="663" spans="1:12" hidden="1" x14ac:dyDescent="0.25">
      <c r="A663" s="40"/>
      <c r="B663" s="42" t="s">
        <v>867</v>
      </c>
      <c r="C663" s="27"/>
      <c r="D663" s="41">
        <v>11080</v>
      </c>
      <c r="E663" s="15">
        <f t="shared" si="79"/>
        <v>11660000</v>
      </c>
      <c r="F663" s="25">
        <f t="shared" si="77"/>
        <v>11660</v>
      </c>
      <c r="G663" s="12"/>
      <c r="H663" s="12"/>
      <c r="I663" s="12"/>
      <c r="J663" s="12"/>
      <c r="K663" s="144">
        <f t="shared" si="78"/>
        <v>1.052346570397112</v>
      </c>
      <c r="L663" s="131" t="s">
        <v>1237</v>
      </c>
    </row>
    <row r="664" spans="1:12" hidden="1" x14ac:dyDescent="0.25">
      <c r="A664" s="40"/>
      <c r="B664" s="42" t="s">
        <v>868</v>
      </c>
      <c r="C664" s="27"/>
      <c r="D664" s="41">
        <v>14060</v>
      </c>
      <c r="E664" s="15">
        <f>'[124]9. Hồ Đắc Di'!$C$56</f>
        <v>14810000</v>
      </c>
      <c r="F664" s="25">
        <f t="shared" si="77"/>
        <v>14810</v>
      </c>
      <c r="G664" s="12">
        <f t="shared" ref="G664:G698" si="80">F664*0.5</f>
        <v>7405</v>
      </c>
      <c r="H664" s="12">
        <f t="shared" ref="H664:H698" si="81">F664*0.4</f>
        <v>5924</v>
      </c>
      <c r="I664" s="12">
        <f t="shared" ref="I664:I698" si="82">F664*0.3</f>
        <v>4443</v>
      </c>
      <c r="J664" s="12">
        <f t="shared" ref="J664:J698" si="83">F664*0.2</f>
        <v>2962</v>
      </c>
      <c r="K664" s="144">
        <f t="shared" si="78"/>
        <v>1.0533428165007113</v>
      </c>
      <c r="L664" s="131" t="s">
        <v>1237</v>
      </c>
    </row>
    <row r="665" spans="1:12" hidden="1" x14ac:dyDescent="0.25">
      <c r="A665" s="40"/>
      <c r="B665" s="42" t="s">
        <v>869</v>
      </c>
      <c r="C665" s="27"/>
      <c r="D665" s="41">
        <v>18790</v>
      </c>
      <c r="E665" s="15">
        <f>'[124]10. Đường rộng 27m'!$C$56</f>
        <v>19720000</v>
      </c>
      <c r="F665" s="25">
        <f t="shared" si="77"/>
        <v>19720</v>
      </c>
      <c r="G665" s="12"/>
      <c r="H665" s="12"/>
      <c r="I665" s="12"/>
      <c r="J665" s="12"/>
      <c r="K665" s="144">
        <f t="shared" si="78"/>
        <v>1.0494944119212346</v>
      </c>
      <c r="L665" s="131" t="s">
        <v>1237</v>
      </c>
    </row>
    <row r="666" spans="1:12" hidden="1" x14ac:dyDescent="0.25">
      <c r="A666" s="40"/>
      <c r="B666" s="42" t="s">
        <v>870</v>
      </c>
      <c r="C666" s="27"/>
      <c r="D666" s="41">
        <v>14060</v>
      </c>
      <c r="E666" s="15">
        <f>E664</f>
        <v>14810000</v>
      </c>
      <c r="F666" s="25">
        <f t="shared" si="77"/>
        <v>14810</v>
      </c>
      <c r="G666" s="12"/>
      <c r="H666" s="12"/>
      <c r="I666" s="12"/>
      <c r="J666" s="12"/>
      <c r="K666" s="144">
        <f t="shared" si="78"/>
        <v>1.0533428165007113</v>
      </c>
      <c r="L666" s="131" t="s">
        <v>1237</v>
      </c>
    </row>
    <row r="667" spans="1:12" hidden="1" x14ac:dyDescent="0.25">
      <c r="A667" s="40"/>
      <c r="B667" s="42" t="s">
        <v>871</v>
      </c>
      <c r="C667" s="27"/>
      <c r="D667" s="41">
        <v>11080</v>
      </c>
      <c r="E667" s="15">
        <f>E660</f>
        <v>11660000</v>
      </c>
      <c r="F667" s="25">
        <f t="shared" si="77"/>
        <v>11660</v>
      </c>
      <c r="G667" s="12"/>
      <c r="H667" s="12"/>
      <c r="I667" s="12"/>
      <c r="J667" s="12"/>
      <c r="K667" s="144">
        <f t="shared" si="78"/>
        <v>1.052346570397112</v>
      </c>
      <c r="L667" s="131" t="s">
        <v>1237</v>
      </c>
    </row>
    <row r="668" spans="1:12" ht="78.75" hidden="1" x14ac:dyDescent="0.25">
      <c r="A668" s="40"/>
      <c r="B668" s="42" t="s">
        <v>872</v>
      </c>
      <c r="C668" s="27"/>
      <c r="D668" s="41">
        <v>27030</v>
      </c>
      <c r="E668" s="15">
        <f>'[124]13. Trường Chinh '!$C$57</f>
        <v>28360000</v>
      </c>
      <c r="F668" s="25">
        <f t="shared" si="77"/>
        <v>28360</v>
      </c>
      <c r="G668" s="12"/>
      <c r="H668" s="12"/>
      <c r="I668" s="12"/>
      <c r="J668" s="12"/>
      <c r="K668" s="144">
        <f t="shared" si="78"/>
        <v>1.0492045874953755</v>
      </c>
      <c r="L668" s="131" t="s">
        <v>1237</v>
      </c>
    </row>
    <row r="669" spans="1:12" hidden="1" x14ac:dyDescent="0.25">
      <c r="A669" s="13"/>
      <c r="B669" s="10"/>
      <c r="C669" s="27"/>
      <c r="D669" s="11"/>
      <c r="E669" s="15"/>
      <c r="F669" s="12"/>
      <c r="G669" s="12"/>
      <c r="H669" s="12"/>
      <c r="I669" s="12"/>
      <c r="J669" s="12"/>
      <c r="K669" s="144"/>
      <c r="L669" s="131"/>
    </row>
    <row r="670" spans="1:12" hidden="1" x14ac:dyDescent="0.25">
      <c r="A670" s="13"/>
      <c r="B670" s="10"/>
      <c r="C670" s="27"/>
      <c r="D670" s="11"/>
      <c r="E670" s="15"/>
      <c r="F670" s="12"/>
      <c r="G670" s="12"/>
      <c r="H670" s="12"/>
      <c r="I670" s="12"/>
      <c r="J670" s="12"/>
      <c r="K670" s="144"/>
      <c r="L670" s="131"/>
    </row>
    <row r="671" spans="1:12" s="5" customFormat="1" ht="31.5" hidden="1" x14ac:dyDescent="0.25">
      <c r="A671" s="58">
        <v>4</v>
      </c>
      <c r="B671" s="59" t="s">
        <v>818</v>
      </c>
      <c r="C671" s="113" t="s">
        <v>1157</v>
      </c>
      <c r="D671" s="11"/>
      <c r="E671" s="14"/>
      <c r="F671" s="25"/>
      <c r="G671" s="12"/>
      <c r="H671" s="12"/>
      <c r="I671" s="12"/>
      <c r="J671" s="12"/>
      <c r="K671" s="144"/>
      <c r="L671" s="131" t="s">
        <v>1237</v>
      </c>
    </row>
    <row r="672" spans="1:12" s="5" customFormat="1" ht="31.5" hidden="1" x14ac:dyDescent="0.25">
      <c r="A672" s="60"/>
      <c r="B672" s="61" t="s">
        <v>819</v>
      </c>
      <c r="C672" s="100"/>
      <c r="D672" s="62">
        <v>14930</v>
      </c>
      <c r="E672" s="15">
        <f>'[125]TĐC Cầu Ninh Chữ'!$C$56</f>
        <v>15720000</v>
      </c>
      <c r="F672" s="25">
        <f t="shared" ref="F672:F687" si="84">E672/1000</f>
        <v>15720</v>
      </c>
      <c r="G672" s="12">
        <f t="shared" si="80"/>
        <v>7860</v>
      </c>
      <c r="H672" s="12">
        <f t="shared" si="81"/>
        <v>6288</v>
      </c>
      <c r="I672" s="12">
        <f t="shared" si="82"/>
        <v>4716</v>
      </c>
      <c r="J672" s="12">
        <f t="shared" si="83"/>
        <v>3144</v>
      </c>
      <c r="K672" s="144">
        <f t="shared" ref="K672:K717" si="85">F672/D672</f>
        <v>1.0529135967849967</v>
      </c>
      <c r="L672" s="131" t="s">
        <v>1237</v>
      </c>
    </row>
    <row r="673" spans="1:12" s="5" customFormat="1" ht="47.25" hidden="1" x14ac:dyDescent="0.25">
      <c r="A673" s="58">
        <v>5</v>
      </c>
      <c r="B673" s="59" t="s">
        <v>820</v>
      </c>
      <c r="C673" s="113" t="s">
        <v>1158</v>
      </c>
      <c r="D673" s="60"/>
      <c r="E673" s="14"/>
      <c r="F673" s="25"/>
      <c r="G673" s="12"/>
      <c r="H673" s="12"/>
      <c r="I673" s="12"/>
      <c r="J673" s="12"/>
      <c r="K673" s="144"/>
      <c r="L673" s="131" t="s">
        <v>1237</v>
      </c>
    </row>
    <row r="674" spans="1:12" s="5" customFormat="1" hidden="1" x14ac:dyDescent="0.25">
      <c r="A674" s="60"/>
      <c r="B674" s="61" t="s">
        <v>821</v>
      </c>
      <c r="C674" s="100"/>
      <c r="D674" s="62">
        <v>11040</v>
      </c>
      <c r="E674" s="15">
        <f>'[125]Gò ông táo - 1'!$C$57</f>
        <v>11700000</v>
      </c>
      <c r="F674" s="25">
        <f t="shared" si="84"/>
        <v>11700</v>
      </c>
      <c r="G674" s="12">
        <f t="shared" si="80"/>
        <v>5850</v>
      </c>
      <c r="H674" s="12">
        <f t="shared" si="81"/>
        <v>4680</v>
      </c>
      <c r="I674" s="12">
        <f t="shared" si="82"/>
        <v>3510</v>
      </c>
      <c r="J674" s="12">
        <f t="shared" si="83"/>
        <v>2340</v>
      </c>
      <c r="K674" s="144">
        <f t="shared" si="85"/>
        <v>1.0597826086956521</v>
      </c>
      <c r="L674" s="131" t="s">
        <v>1237</v>
      </c>
    </row>
    <row r="675" spans="1:12" s="5" customFormat="1" hidden="1" x14ac:dyDescent="0.25">
      <c r="A675" s="60"/>
      <c r="B675" s="61" t="s">
        <v>822</v>
      </c>
      <c r="C675" s="100"/>
      <c r="D675" s="60" t="s">
        <v>823</v>
      </c>
      <c r="E675" s="15">
        <f>'[125]Gò ông táo - 2'!$C$57</f>
        <v>10190000</v>
      </c>
      <c r="F675" s="25">
        <f t="shared" si="84"/>
        <v>10190</v>
      </c>
      <c r="G675" s="12">
        <f t="shared" si="80"/>
        <v>5095</v>
      </c>
      <c r="H675" s="12">
        <f t="shared" si="81"/>
        <v>4076</v>
      </c>
      <c r="I675" s="12">
        <f t="shared" si="82"/>
        <v>3057</v>
      </c>
      <c r="J675" s="12">
        <f t="shared" si="83"/>
        <v>2038</v>
      </c>
      <c r="K675" s="144">
        <f t="shared" si="85"/>
        <v>1.0515995872033024</v>
      </c>
      <c r="L675" s="131" t="s">
        <v>1237</v>
      </c>
    </row>
    <row r="676" spans="1:12" s="5" customFormat="1" hidden="1" x14ac:dyDescent="0.25">
      <c r="A676" s="60"/>
      <c r="B676" s="61" t="s">
        <v>681</v>
      </c>
      <c r="C676" s="100"/>
      <c r="D676" s="62">
        <v>8650</v>
      </c>
      <c r="E676" s="15">
        <f>'[125]Gò ông táo - 3'!$C$57</f>
        <v>9060000</v>
      </c>
      <c r="F676" s="25">
        <f t="shared" si="84"/>
        <v>9060</v>
      </c>
      <c r="G676" s="12">
        <f t="shared" si="80"/>
        <v>4530</v>
      </c>
      <c r="H676" s="12">
        <f t="shared" si="81"/>
        <v>3624</v>
      </c>
      <c r="I676" s="12">
        <f t="shared" si="82"/>
        <v>2718</v>
      </c>
      <c r="J676" s="12">
        <f t="shared" si="83"/>
        <v>1812</v>
      </c>
      <c r="K676" s="144">
        <f t="shared" si="85"/>
        <v>1.0473988439306359</v>
      </c>
      <c r="L676" s="131" t="s">
        <v>1237</v>
      </c>
    </row>
    <row r="677" spans="1:12" s="5" customFormat="1" ht="31.5" hidden="1" x14ac:dyDescent="0.25">
      <c r="A677" s="58">
        <v>6</v>
      </c>
      <c r="B677" s="59" t="s">
        <v>824</v>
      </c>
      <c r="C677" s="113" t="s">
        <v>1159</v>
      </c>
      <c r="D677" s="60"/>
      <c r="E677" s="14"/>
      <c r="F677" s="25"/>
      <c r="G677" s="12"/>
      <c r="H677" s="12"/>
      <c r="I677" s="12"/>
      <c r="J677" s="12"/>
      <c r="K677" s="144"/>
      <c r="L677" s="131" t="s">
        <v>1237</v>
      </c>
    </row>
    <row r="678" spans="1:12" s="5" customFormat="1" hidden="1" x14ac:dyDescent="0.25">
      <c r="A678" s="60"/>
      <c r="B678" s="61" t="s">
        <v>825</v>
      </c>
      <c r="C678" s="100"/>
      <c r="D678" s="62">
        <v>17150</v>
      </c>
      <c r="E678" s="15">
        <f>'[125]KQH 8 sào - 1'!$C$57</f>
        <v>18210000</v>
      </c>
      <c r="F678" s="25">
        <f t="shared" si="84"/>
        <v>18210</v>
      </c>
      <c r="G678" s="12">
        <f t="shared" si="80"/>
        <v>9105</v>
      </c>
      <c r="H678" s="12">
        <f t="shared" si="81"/>
        <v>7284</v>
      </c>
      <c r="I678" s="12">
        <f t="shared" si="82"/>
        <v>5463</v>
      </c>
      <c r="J678" s="12">
        <f t="shared" si="83"/>
        <v>3642</v>
      </c>
      <c r="K678" s="144">
        <f t="shared" si="85"/>
        <v>1.0618075801749272</v>
      </c>
      <c r="L678" s="131" t="s">
        <v>1237</v>
      </c>
    </row>
    <row r="679" spans="1:12" s="5" customFormat="1" hidden="1" x14ac:dyDescent="0.25">
      <c r="A679" s="60"/>
      <c r="B679" s="61" t="s">
        <v>826</v>
      </c>
      <c r="C679" s="100"/>
      <c r="D679" s="62">
        <v>11480</v>
      </c>
      <c r="E679" s="15">
        <f>'[125]KQH 8 sào - 2'!$C$57</f>
        <v>12230000</v>
      </c>
      <c r="F679" s="25">
        <f t="shared" si="84"/>
        <v>12230</v>
      </c>
      <c r="G679" s="12">
        <f t="shared" si="80"/>
        <v>6115</v>
      </c>
      <c r="H679" s="12">
        <f t="shared" si="81"/>
        <v>4892</v>
      </c>
      <c r="I679" s="12">
        <f t="shared" si="82"/>
        <v>3669</v>
      </c>
      <c r="J679" s="12">
        <f t="shared" si="83"/>
        <v>2446</v>
      </c>
      <c r="K679" s="144">
        <f t="shared" si="85"/>
        <v>1.0653310104529616</v>
      </c>
      <c r="L679" s="131" t="s">
        <v>1237</v>
      </c>
    </row>
    <row r="680" spans="1:12" s="5" customFormat="1" ht="31.5" hidden="1" x14ac:dyDescent="0.25">
      <c r="A680" s="58">
        <v>7</v>
      </c>
      <c r="B680" s="59" t="s">
        <v>827</v>
      </c>
      <c r="C680" s="113" t="s">
        <v>1160</v>
      </c>
      <c r="D680" s="60"/>
      <c r="E680" s="14"/>
      <c r="F680" s="25"/>
      <c r="G680" s="12"/>
      <c r="H680" s="12"/>
      <c r="I680" s="12"/>
      <c r="J680" s="12"/>
      <c r="K680" s="144"/>
      <c r="L680" s="131" t="s">
        <v>1237</v>
      </c>
    </row>
    <row r="681" spans="1:12" s="5" customFormat="1" ht="31.5" hidden="1" x14ac:dyDescent="0.25">
      <c r="A681" s="60"/>
      <c r="B681" s="61" t="s">
        <v>828</v>
      </c>
      <c r="C681" s="100"/>
      <c r="D681" s="60" t="s">
        <v>829</v>
      </c>
      <c r="E681" s="15">
        <f>'[125]KQH A7 - 1'!$C$57</f>
        <v>8360000</v>
      </c>
      <c r="F681" s="25">
        <f t="shared" si="84"/>
        <v>8360</v>
      </c>
      <c r="G681" s="12">
        <f t="shared" si="80"/>
        <v>4180</v>
      </c>
      <c r="H681" s="12">
        <f t="shared" si="81"/>
        <v>3344</v>
      </c>
      <c r="I681" s="12">
        <f t="shared" si="82"/>
        <v>2508</v>
      </c>
      <c r="J681" s="12">
        <f t="shared" si="83"/>
        <v>1672</v>
      </c>
      <c r="K681" s="144">
        <f t="shared" si="85"/>
        <v>1.050251256281407</v>
      </c>
      <c r="L681" s="131" t="s">
        <v>1237</v>
      </c>
    </row>
    <row r="682" spans="1:12" s="5" customFormat="1" ht="31.5" hidden="1" x14ac:dyDescent="0.25">
      <c r="A682" s="60"/>
      <c r="B682" s="61" t="s">
        <v>830</v>
      </c>
      <c r="C682" s="100"/>
      <c r="D682" s="60" t="s">
        <v>831</v>
      </c>
      <c r="E682" s="15">
        <f>'[125]KQH A7 - 2'!$C$57</f>
        <v>5570000</v>
      </c>
      <c r="F682" s="25">
        <f t="shared" si="84"/>
        <v>5570</v>
      </c>
      <c r="G682" s="12">
        <f t="shared" si="80"/>
        <v>2785</v>
      </c>
      <c r="H682" s="12">
        <f t="shared" si="81"/>
        <v>2228</v>
      </c>
      <c r="I682" s="12">
        <f t="shared" si="82"/>
        <v>1671</v>
      </c>
      <c r="J682" s="12">
        <f t="shared" si="83"/>
        <v>1114</v>
      </c>
      <c r="K682" s="144">
        <f t="shared" si="85"/>
        <v>1.0489642184557439</v>
      </c>
      <c r="L682" s="131" t="s">
        <v>1237</v>
      </c>
    </row>
    <row r="683" spans="1:12" s="5" customFormat="1" ht="31.5" hidden="1" x14ac:dyDescent="0.25">
      <c r="A683" s="58">
        <v>8</v>
      </c>
      <c r="B683" s="59" t="s">
        <v>832</v>
      </c>
      <c r="C683" s="113" t="s">
        <v>1161</v>
      </c>
      <c r="D683" s="60"/>
      <c r="E683" s="14"/>
      <c r="F683" s="25"/>
      <c r="G683" s="12"/>
      <c r="H683" s="12"/>
      <c r="I683" s="12"/>
      <c r="J683" s="12"/>
      <c r="K683" s="144"/>
      <c r="L683" s="131" t="s">
        <v>1237</v>
      </c>
    </row>
    <row r="684" spans="1:12" s="5" customFormat="1" ht="31.5" hidden="1" x14ac:dyDescent="0.25">
      <c r="A684" s="60"/>
      <c r="B684" s="61" t="s">
        <v>833</v>
      </c>
      <c r="C684" s="100"/>
      <c r="D684" s="60" t="s">
        <v>834</v>
      </c>
      <c r="E684" s="15">
        <f>'[125]KQH A8 - 1'!$C$57</f>
        <v>10400000</v>
      </c>
      <c r="F684" s="25">
        <f t="shared" si="84"/>
        <v>10400</v>
      </c>
      <c r="G684" s="12">
        <f t="shared" si="80"/>
        <v>5200</v>
      </c>
      <c r="H684" s="12">
        <f t="shared" si="81"/>
        <v>4160</v>
      </c>
      <c r="I684" s="12">
        <f t="shared" si="82"/>
        <v>3120</v>
      </c>
      <c r="J684" s="12">
        <f t="shared" si="83"/>
        <v>2080</v>
      </c>
      <c r="K684" s="144">
        <f t="shared" si="85"/>
        <v>1.054766734279919</v>
      </c>
      <c r="L684" s="131" t="s">
        <v>1237</v>
      </c>
    </row>
    <row r="685" spans="1:12" s="5" customFormat="1" ht="31.5" hidden="1" x14ac:dyDescent="0.25">
      <c r="A685" s="60"/>
      <c r="B685" s="61" t="s">
        <v>828</v>
      </c>
      <c r="C685" s="100"/>
      <c r="D685" s="60" t="s">
        <v>829</v>
      </c>
      <c r="E685" s="15">
        <f>'[125]KQH A8 - 2'!$C$57</f>
        <v>8360000</v>
      </c>
      <c r="F685" s="25">
        <f t="shared" si="84"/>
        <v>8360</v>
      </c>
      <c r="G685" s="12">
        <f t="shared" si="80"/>
        <v>4180</v>
      </c>
      <c r="H685" s="12">
        <f t="shared" si="81"/>
        <v>3344</v>
      </c>
      <c r="I685" s="12">
        <f t="shared" si="82"/>
        <v>2508</v>
      </c>
      <c r="J685" s="12">
        <f t="shared" si="83"/>
        <v>1672</v>
      </c>
      <c r="K685" s="144">
        <f t="shared" si="85"/>
        <v>1.050251256281407</v>
      </c>
      <c r="L685" s="131" t="s">
        <v>1237</v>
      </c>
    </row>
    <row r="686" spans="1:12" s="5" customFormat="1" ht="47.25" hidden="1" x14ac:dyDescent="0.25">
      <c r="A686" s="58">
        <v>9</v>
      </c>
      <c r="B686" s="59" t="s">
        <v>835</v>
      </c>
      <c r="C686" s="113" t="s">
        <v>1162</v>
      </c>
      <c r="D686" s="62">
        <v>14040</v>
      </c>
      <c r="E686" s="15">
        <f>'[125]KDC Ba Đồn'!$C$57</f>
        <v>14930000</v>
      </c>
      <c r="F686" s="25">
        <f t="shared" si="84"/>
        <v>14930</v>
      </c>
      <c r="G686" s="12">
        <f t="shared" si="80"/>
        <v>7465</v>
      </c>
      <c r="H686" s="12">
        <f t="shared" si="81"/>
        <v>5972</v>
      </c>
      <c r="I686" s="12">
        <f t="shared" si="82"/>
        <v>4479</v>
      </c>
      <c r="J686" s="12">
        <f t="shared" si="83"/>
        <v>2986</v>
      </c>
      <c r="K686" s="144">
        <f t="shared" si="85"/>
        <v>1.0633903133903133</v>
      </c>
      <c r="L686" s="131" t="s">
        <v>1237</v>
      </c>
    </row>
    <row r="687" spans="1:12" s="5" customFormat="1" ht="31.5" hidden="1" x14ac:dyDescent="0.25">
      <c r="A687" s="58">
        <v>10</v>
      </c>
      <c r="B687" s="59" t="s">
        <v>836</v>
      </c>
      <c r="C687" s="27"/>
      <c r="D687" s="62">
        <v>5310</v>
      </c>
      <c r="E687" s="15">
        <f>'[125]Khu QH C2'!$C$57</f>
        <v>5570000</v>
      </c>
      <c r="F687" s="25">
        <f t="shared" si="84"/>
        <v>5570</v>
      </c>
      <c r="G687" s="12">
        <f t="shared" si="80"/>
        <v>2785</v>
      </c>
      <c r="H687" s="12">
        <f t="shared" si="81"/>
        <v>2228</v>
      </c>
      <c r="I687" s="12">
        <f t="shared" si="82"/>
        <v>1671</v>
      </c>
      <c r="J687" s="12">
        <f t="shared" si="83"/>
        <v>1114</v>
      </c>
      <c r="K687" s="144">
        <f t="shared" si="85"/>
        <v>1.0489642184557439</v>
      </c>
      <c r="L687" s="131" t="s">
        <v>1237</v>
      </c>
    </row>
    <row r="688" spans="1:12" s="49" customFormat="1" hidden="1" x14ac:dyDescent="0.25">
      <c r="A688" s="63"/>
      <c r="B688" s="64" t="s">
        <v>1043</v>
      </c>
      <c r="C688" s="95"/>
      <c r="D688" s="66"/>
      <c r="E688" s="52"/>
      <c r="F688" s="47"/>
      <c r="G688" s="12"/>
      <c r="H688" s="12"/>
      <c r="I688" s="12"/>
      <c r="J688" s="12"/>
      <c r="K688" s="144"/>
      <c r="L688" s="131"/>
    </row>
    <row r="689" spans="1:12" s="5" customFormat="1" ht="49.5" hidden="1" x14ac:dyDescent="0.25">
      <c r="A689" s="58" t="s">
        <v>1100</v>
      </c>
      <c r="B689" s="59" t="s">
        <v>1101</v>
      </c>
      <c r="C689" s="27" t="s">
        <v>1132</v>
      </c>
      <c r="D689" s="60"/>
      <c r="E689" s="60"/>
      <c r="F689" s="12"/>
      <c r="G689" s="12"/>
      <c r="H689" s="12"/>
      <c r="I689" s="12"/>
      <c r="J689" s="12"/>
      <c r="K689" s="144"/>
      <c r="L689" s="131" t="s">
        <v>1187</v>
      </c>
    </row>
    <row r="690" spans="1:12" s="5" customFormat="1" hidden="1" x14ac:dyDescent="0.25">
      <c r="A690" s="60"/>
      <c r="B690" s="61" t="s">
        <v>1102</v>
      </c>
      <c r="C690" s="27"/>
      <c r="D690" s="60" t="s">
        <v>1103</v>
      </c>
      <c r="E690" s="62">
        <f>'[126]TĐC Cao tốc Bắc – Nam 9m'!$C$57</f>
        <v>1290000</v>
      </c>
      <c r="F690" s="12">
        <f t="shared" ref="F690:F693" si="86">E690/1000</f>
        <v>1290</v>
      </c>
      <c r="G690" s="12">
        <f t="shared" si="80"/>
        <v>645</v>
      </c>
      <c r="H690" s="12">
        <f t="shared" si="81"/>
        <v>516</v>
      </c>
      <c r="I690" s="12">
        <f t="shared" si="82"/>
        <v>387</v>
      </c>
      <c r="J690" s="12">
        <f t="shared" si="83"/>
        <v>258</v>
      </c>
      <c r="K690" s="144">
        <f t="shared" si="85"/>
        <v>1.0723192019950125</v>
      </c>
      <c r="L690" s="131" t="s">
        <v>1187</v>
      </c>
    </row>
    <row r="691" spans="1:12" hidden="1" x14ac:dyDescent="0.25">
      <c r="A691" s="40"/>
      <c r="B691" s="42" t="s">
        <v>1104</v>
      </c>
      <c r="C691" s="27"/>
      <c r="D691" s="40" t="s">
        <v>1045</v>
      </c>
      <c r="E691" s="41">
        <f>'[126]TĐC Cao tốc Bắc – Nam 5,5m'!$C$57</f>
        <v>1070000</v>
      </c>
      <c r="F691" s="12">
        <f t="shared" si="86"/>
        <v>1070</v>
      </c>
      <c r="G691" s="12">
        <f t="shared" si="80"/>
        <v>535</v>
      </c>
      <c r="H691" s="12">
        <f t="shared" si="81"/>
        <v>428</v>
      </c>
      <c r="I691" s="12">
        <f t="shared" si="82"/>
        <v>321</v>
      </c>
      <c r="J691" s="12">
        <f t="shared" si="83"/>
        <v>214</v>
      </c>
      <c r="K691" s="144">
        <f t="shared" si="85"/>
        <v>1.0479921645445642</v>
      </c>
      <c r="L691" s="131" t="s">
        <v>1187</v>
      </c>
    </row>
    <row r="692" spans="1:12" ht="47.25" hidden="1" x14ac:dyDescent="0.25">
      <c r="A692" s="38" t="s">
        <v>1105</v>
      </c>
      <c r="B692" s="39" t="s">
        <v>1106</v>
      </c>
      <c r="C692" s="36" t="s">
        <v>1133</v>
      </c>
      <c r="D692" s="40">
        <v>195</v>
      </c>
      <c r="E692" s="41">
        <f>'[127]Khu giãn dân Lương Tri'!$C$57</f>
        <v>200000</v>
      </c>
      <c r="F692" s="12">
        <f t="shared" si="86"/>
        <v>200</v>
      </c>
      <c r="G692" s="12">
        <f t="shared" si="80"/>
        <v>100</v>
      </c>
      <c r="H692" s="12">
        <f t="shared" si="81"/>
        <v>80</v>
      </c>
      <c r="I692" s="12">
        <f t="shared" si="82"/>
        <v>60</v>
      </c>
      <c r="J692" s="12">
        <f t="shared" si="83"/>
        <v>40</v>
      </c>
      <c r="K692" s="144">
        <f t="shared" si="85"/>
        <v>1.0256410256410255</v>
      </c>
      <c r="L692" s="131" t="s">
        <v>1187</v>
      </c>
    </row>
    <row r="693" spans="1:12" ht="49.5" hidden="1" x14ac:dyDescent="0.25">
      <c r="A693" s="38" t="s">
        <v>1107</v>
      </c>
      <c r="B693" s="39" t="s">
        <v>1108</v>
      </c>
      <c r="C693" s="27" t="s">
        <v>1134</v>
      </c>
      <c r="D693" s="41">
        <v>1882</v>
      </c>
      <c r="E693" s="41">
        <f>'[128]KDC Đắc Nhơn 2'!$C$57</f>
        <v>1980000</v>
      </c>
      <c r="F693" s="12">
        <f t="shared" si="86"/>
        <v>1980</v>
      </c>
      <c r="G693" s="12">
        <f t="shared" si="80"/>
        <v>990</v>
      </c>
      <c r="H693" s="12">
        <f t="shared" si="81"/>
        <v>792</v>
      </c>
      <c r="I693" s="12">
        <f t="shared" si="82"/>
        <v>594</v>
      </c>
      <c r="J693" s="12">
        <f t="shared" si="83"/>
        <v>396</v>
      </c>
      <c r="K693" s="144">
        <f t="shared" si="85"/>
        <v>1.0520722635494155</v>
      </c>
      <c r="L693" s="131" t="s">
        <v>1187</v>
      </c>
    </row>
    <row r="694" spans="1:12" hidden="1" x14ac:dyDescent="0.25">
      <c r="A694" s="13"/>
      <c r="B694" s="37" t="s">
        <v>1037</v>
      </c>
      <c r="C694" s="27"/>
      <c r="D694" s="11"/>
      <c r="E694" s="14"/>
      <c r="F694" s="25"/>
      <c r="G694" s="12"/>
      <c r="H694" s="12"/>
      <c r="I694" s="12"/>
      <c r="J694" s="12"/>
      <c r="K694" s="144"/>
      <c r="L694" s="131"/>
    </row>
    <row r="695" spans="1:12" ht="31.5" hidden="1" x14ac:dyDescent="0.25">
      <c r="A695" s="38" t="s">
        <v>5</v>
      </c>
      <c r="B695" s="39" t="s">
        <v>837</v>
      </c>
      <c r="C695" s="35"/>
      <c r="D695" s="11"/>
      <c r="E695" s="14"/>
      <c r="F695" s="25"/>
      <c r="G695" s="12"/>
      <c r="H695" s="12"/>
      <c r="I695" s="12"/>
      <c r="J695" s="12"/>
      <c r="K695" s="144"/>
      <c r="L695" s="131"/>
    </row>
    <row r="696" spans="1:12" hidden="1" x14ac:dyDescent="0.25">
      <c r="A696" s="1"/>
      <c r="B696" s="1"/>
      <c r="C696" s="1"/>
      <c r="D696" s="1"/>
      <c r="E696" s="1"/>
      <c r="F696" s="1"/>
      <c r="G696" s="12"/>
      <c r="H696" s="12"/>
      <c r="I696" s="12"/>
      <c r="J696" s="12"/>
      <c r="K696" s="144"/>
      <c r="L696" s="1"/>
    </row>
    <row r="697" spans="1:12" ht="78.75" hidden="1" x14ac:dyDescent="0.25">
      <c r="A697" s="38">
        <v>3</v>
      </c>
      <c r="B697" s="115" t="s">
        <v>840</v>
      </c>
      <c r="C697" s="27"/>
      <c r="D697" s="40"/>
      <c r="E697" s="14"/>
      <c r="F697" s="25"/>
      <c r="G697" s="12"/>
      <c r="H697" s="12"/>
      <c r="I697" s="12"/>
      <c r="J697" s="12"/>
      <c r="K697" s="144"/>
      <c r="L697" s="131" t="s">
        <v>1166</v>
      </c>
    </row>
    <row r="698" spans="1:12" ht="31.5" hidden="1" x14ac:dyDescent="0.25">
      <c r="A698" s="40" t="s">
        <v>60</v>
      </c>
      <c r="B698" s="114" t="s">
        <v>841</v>
      </c>
      <c r="C698" s="27"/>
      <c r="D698" s="41">
        <v>10480</v>
      </c>
      <c r="E698" s="15">
        <v>11040000</v>
      </c>
      <c r="F698" s="25">
        <f t="shared" ref="F698:F742" si="87">E698/1000</f>
        <v>11040</v>
      </c>
      <c r="G698" s="12">
        <f t="shared" si="80"/>
        <v>5520</v>
      </c>
      <c r="H698" s="12">
        <f t="shared" si="81"/>
        <v>4416</v>
      </c>
      <c r="I698" s="12">
        <f t="shared" si="82"/>
        <v>3312</v>
      </c>
      <c r="J698" s="12">
        <f t="shared" si="83"/>
        <v>2208</v>
      </c>
      <c r="K698" s="144">
        <f t="shared" si="85"/>
        <v>1.0534351145038168</v>
      </c>
      <c r="L698" s="131" t="s">
        <v>1166</v>
      </c>
    </row>
    <row r="699" spans="1:12" hidden="1" x14ac:dyDescent="0.25">
      <c r="A699" s="40" t="s">
        <v>61</v>
      </c>
      <c r="B699" s="42" t="s">
        <v>842</v>
      </c>
      <c r="C699" s="27"/>
      <c r="D699" s="41">
        <v>11740</v>
      </c>
      <c r="E699" s="15">
        <f>'[129]2. N2 -1'!$C$56</f>
        <v>12320000</v>
      </c>
      <c r="F699" s="25">
        <f t="shared" si="87"/>
        <v>12320</v>
      </c>
      <c r="G699" s="12"/>
      <c r="H699" s="12"/>
      <c r="I699" s="12"/>
      <c r="J699" s="12"/>
      <c r="K699" s="144">
        <f t="shared" si="85"/>
        <v>1.049403747870528</v>
      </c>
      <c r="L699" s="131" t="s">
        <v>1166</v>
      </c>
    </row>
    <row r="700" spans="1:12" hidden="1" x14ac:dyDescent="0.25">
      <c r="A700" s="40" t="s">
        <v>62</v>
      </c>
      <c r="B700" s="42" t="s">
        <v>843</v>
      </c>
      <c r="C700" s="27"/>
      <c r="D700" s="41">
        <v>9390</v>
      </c>
      <c r="E700" s="15">
        <f>'[129]3. N2'!$C$56</f>
        <v>9850000</v>
      </c>
      <c r="F700" s="25">
        <f t="shared" si="87"/>
        <v>9850</v>
      </c>
      <c r="G700" s="12"/>
      <c r="H700" s="12"/>
      <c r="I700" s="12"/>
      <c r="J700" s="12"/>
      <c r="K700" s="144">
        <f t="shared" si="85"/>
        <v>1.0489882854100105</v>
      </c>
      <c r="L700" s="131" t="s">
        <v>1166</v>
      </c>
    </row>
    <row r="701" spans="1:12" hidden="1" x14ac:dyDescent="0.25">
      <c r="A701" s="40" t="s">
        <v>706</v>
      </c>
      <c r="B701" s="42" t="s">
        <v>844</v>
      </c>
      <c r="C701" s="27"/>
      <c r="D701" s="41">
        <v>11740</v>
      </c>
      <c r="E701" s="15">
        <f>E699</f>
        <v>12320000</v>
      </c>
      <c r="F701" s="25">
        <f t="shared" si="87"/>
        <v>12320</v>
      </c>
      <c r="G701" s="12"/>
      <c r="H701" s="12"/>
      <c r="I701" s="12"/>
      <c r="J701" s="12"/>
      <c r="K701" s="144">
        <f t="shared" si="85"/>
        <v>1.049403747870528</v>
      </c>
      <c r="L701" s="131" t="s">
        <v>1166</v>
      </c>
    </row>
    <row r="702" spans="1:12" hidden="1" x14ac:dyDescent="0.25">
      <c r="A702" s="40" t="s">
        <v>707</v>
      </c>
      <c r="B702" s="42" t="s">
        <v>845</v>
      </c>
      <c r="C702" s="27"/>
      <c r="D702" s="41">
        <v>9030</v>
      </c>
      <c r="E702" s="15">
        <f>'[129]3. N3'!$C$56</f>
        <v>9470000</v>
      </c>
      <c r="F702" s="25">
        <f t="shared" si="87"/>
        <v>9470</v>
      </c>
      <c r="G702" s="12"/>
      <c r="H702" s="12"/>
      <c r="I702" s="12"/>
      <c r="J702" s="12"/>
      <c r="K702" s="144">
        <f t="shared" si="85"/>
        <v>1.0487264673311185</v>
      </c>
      <c r="L702" s="131" t="s">
        <v>1166</v>
      </c>
    </row>
    <row r="703" spans="1:12" ht="31.5" hidden="1" x14ac:dyDescent="0.25">
      <c r="A703" s="38">
        <v>4</v>
      </c>
      <c r="B703" s="39" t="s">
        <v>846</v>
      </c>
      <c r="C703" s="27"/>
      <c r="D703" s="40"/>
      <c r="E703" s="14"/>
      <c r="F703" s="25"/>
      <c r="G703" s="12"/>
      <c r="H703" s="12"/>
      <c r="I703" s="12"/>
      <c r="J703" s="12"/>
      <c r="K703" s="144"/>
      <c r="L703" s="131" t="s">
        <v>1187</v>
      </c>
    </row>
    <row r="704" spans="1:12" ht="31.5" hidden="1" x14ac:dyDescent="0.25">
      <c r="A704" s="40" t="s">
        <v>19</v>
      </c>
      <c r="B704" s="42" t="s">
        <v>847</v>
      </c>
      <c r="C704" s="27"/>
      <c r="D704" s="41">
        <v>9790</v>
      </c>
      <c r="E704" s="15">
        <v>10320000</v>
      </c>
      <c r="F704" s="25">
        <f t="shared" si="87"/>
        <v>10320</v>
      </c>
      <c r="G704" s="12"/>
      <c r="H704" s="12"/>
      <c r="I704" s="12"/>
      <c r="J704" s="12"/>
      <c r="K704" s="144">
        <f t="shared" si="85"/>
        <v>1.0541368743615935</v>
      </c>
      <c r="L704" s="131" t="s">
        <v>1187</v>
      </c>
    </row>
    <row r="705" spans="1:12" ht="31.5" hidden="1" x14ac:dyDescent="0.25">
      <c r="A705" s="40" t="s">
        <v>20</v>
      </c>
      <c r="B705" s="42" t="s">
        <v>848</v>
      </c>
      <c r="C705" s="27"/>
      <c r="D705" s="41">
        <v>6570</v>
      </c>
      <c r="E705" s="15">
        <v>6890000</v>
      </c>
      <c r="F705" s="25">
        <f t="shared" si="87"/>
        <v>6890</v>
      </c>
      <c r="G705" s="12"/>
      <c r="H705" s="12"/>
      <c r="I705" s="12"/>
      <c r="J705" s="12"/>
      <c r="K705" s="144">
        <f t="shared" si="85"/>
        <v>1.0487062404870624</v>
      </c>
      <c r="L705" s="131" t="s">
        <v>1187</v>
      </c>
    </row>
    <row r="706" spans="1:12" ht="31.5" hidden="1" x14ac:dyDescent="0.25">
      <c r="A706" s="40" t="s">
        <v>67</v>
      </c>
      <c r="B706" s="42" t="s">
        <v>849</v>
      </c>
      <c r="C706" s="27"/>
      <c r="D706" s="41">
        <v>5840</v>
      </c>
      <c r="E706" s="15">
        <v>6140000</v>
      </c>
      <c r="F706" s="25">
        <f t="shared" si="87"/>
        <v>6140</v>
      </c>
      <c r="G706" s="12"/>
      <c r="H706" s="12"/>
      <c r="I706" s="12"/>
      <c r="J706" s="12"/>
      <c r="K706" s="144">
        <f t="shared" si="85"/>
        <v>1.0513698630136987</v>
      </c>
      <c r="L706" s="131" t="s">
        <v>1187</v>
      </c>
    </row>
    <row r="707" spans="1:12" ht="31.5" hidden="1" x14ac:dyDescent="0.25">
      <c r="A707" s="40" t="s">
        <v>381</v>
      </c>
      <c r="B707" s="42" t="s">
        <v>850</v>
      </c>
      <c r="C707" s="27"/>
      <c r="D707" s="41">
        <v>5650</v>
      </c>
      <c r="E707" s="15">
        <v>5940000</v>
      </c>
      <c r="F707" s="25">
        <f t="shared" si="87"/>
        <v>5940</v>
      </c>
      <c r="G707" s="12"/>
      <c r="H707" s="12"/>
      <c r="I707" s="12"/>
      <c r="J707" s="12"/>
      <c r="K707" s="144">
        <f t="shared" si="85"/>
        <v>1.0513274336283185</v>
      </c>
      <c r="L707" s="131" t="s">
        <v>1187</v>
      </c>
    </row>
    <row r="708" spans="1:12" ht="31.5" hidden="1" x14ac:dyDescent="0.25">
      <c r="A708" s="40" t="s">
        <v>851</v>
      </c>
      <c r="B708" s="42" t="s">
        <v>852</v>
      </c>
      <c r="C708" s="27"/>
      <c r="D708" s="41">
        <v>5650</v>
      </c>
      <c r="E708" s="15">
        <f>E707</f>
        <v>5940000</v>
      </c>
      <c r="F708" s="25">
        <f t="shared" si="87"/>
        <v>5940</v>
      </c>
      <c r="G708" s="12"/>
      <c r="H708" s="12"/>
      <c r="I708" s="12"/>
      <c r="J708" s="12"/>
      <c r="K708" s="144">
        <f t="shared" si="85"/>
        <v>1.0513274336283185</v>
      </c>
      <c r="L708" s="131" t="s">
        <v>1187</v>
      </c>
    </row>
    <row r="709" spans="1:12" ht="47.25" hidden="1" x14ac:dyDescent="0.25">
      <c r="A709" s="38">
        <v>5</v>
      </c>
      <c r="B709" s="39" t="s">
        <v>853</v>
      </c>
      <c r="C709" s="27"/>
      <c r="D709" s="40"/>
      <c r="E709" s="14"/>
      <c r="F709" s="25"/>
      <c r="G709" s="12"/>
      <c r="H709" s="12"/>
      <c r="I709" s="12"/>
      <c r="J709" s="12"/>
      <c r="K709" s="144"/>
      <c r="L709" s="131" t="s">
        <v>1187</v>
      </c>
    </row>
    <row r="710" spans="1:12" ht="31.5" hidden="1" x14ac:dyDescent="0.25">
      <c r="A710" s="40" t="s">
        <v>69</v>
      </c>
      <c r="B710" s="42" t="s">
        <v>847</v>
      </c>
      <c r="C710" s="27"/>
      <c r="D710" s="41">
        <v>9790</v>
      </c>
      <c r="E710" s="15">
        <v>10320000</v>
      </c>
      <c r="F710" s="25">
        <f t="shared" si="87"/>
        <v>10320</v>
      </c>
      <c r="G710" s="12"/>
      <c r="H710" s="12"/>
      <c r="I710" s="12"/>
      <c r="J710" s="12"/>
      <c r="K710" s="144">
        <f t="shared" si="85"/>
        <v>1.0541368743615935</v>
      </c>
      <c r="L710" s="131" t="s">
        <v>1187</v>
      </c>
    </row>
    <row r="711" spans="1:12" hidden="1" x14ac:dyDescent="0.25">
      <c r="A711" s="40" t="s">
        <v>70</v>
      </c>
      <c r="B711" s="42" t="s">
        <v>843</v>
      </c>
      <c r="C711" s="27"/>
      <c r="D711" s="41">
        <v>6570</v>
      </c>
      <c r="E711" s="15">
        <v>6890000</v>
      </c>
      <c r="F711" s="25">
        <f t="shared" si="87"/>
        <v>6890</v>
      </c>
      <c r="G711" s="12"/>
      <c r="H711" s="12"/>
      <c r="I711" s="12"/>
      <c r="J711" s="12"/>
      <c r="K711" s="144">
        <f t="shared" si="85"/>
        <v>1.0487062404870624</v>
      </c>
      <c r="L711" s="131" t="s">
        <v>1187</v>
      </c>
    </row>
    <row r="712" spans="1:12" ht="31.5" hidden="1" x14ac:dyDescent="0.25">
      <c r="A712" s="40" t="s">
        <v>382</v>
      </c>
      <c r="B712" s="42" t="s">
        <v>854</v>
      </c>
      <c r="C712" s="27"/>
      <c r="D712" s="41">
        <v>5840</v>
      </c>
      <c r="E712" s="15">
        <v>6140000</v>
      </c>
      <c r="F712" s="25">
        <f t="shared" si="87"/>
        <v>6140</v>
      </c>
      <c r="G712" s="12"/>
      <c r="H712" s="12"/>
      <c r="I712" s="12"/>
      <c r="J712" s="12"/>
      <c r="K712" s="144">
        <f t="shared" si="85"/>
        <v>1.0513698630136987</v>
      </c>
      <c r="L712" s="131" t="s">
        <v>1187</v>
      </c>
    </row>
    <row r="713" spans="1:12" ht="31.5" hidden="1" x14ac:dyDescent="0.25">
      <c r="A713" s="40" t="s">
        <v>708</v>
      </c>
      <c r="B713" s="42" t="s">
        <v>850</v>
      </c>
      <c r="C713" s="27"/>
      <c r="D713" s="41">
        <v>5650</v>
      </c>
      <c r="E713" s="15">
        <v>5940000</v>
      </c>
      <c r="F713" s="25">
        <f t="shared" si="87"/>
        <v>5940</v>
      </c>
      <c r="G713" s="12"/>
      <c r="H713" s="12"/>
      <c r="I713" s="12"/>
      <c r="J713" s="12"/>
      <c r="K713" s="144">
        <f t="shared" si="85"/>
        <v>1.0513274336283185</v>
      </c>
      <c r="L713" s="131" t="s">
        <v>1187</v>
      </c>
    </row>
    <row r="714" spans="1:12" hidden="1" x14ac:dyDescent="0.25">
      <c r="A714" s="40" t="s">
        <v>709</v>
      </c>
      <c r="B714" s="42" t="s">
        <v>855</v>
      </c>
      <c r="C714" s="27"/>
      <c r="D714" s="41">
        <v>5650</v>
      </c>
      <c r="E714" s="15">
        <f>E713</f>
        <v>5940000</v>
      </c>
      <c r="F714" s="25">
        <f t="shared" si="87"/>
        <v>5940</v>
      </c>
      <c r="G714" s="12"/>
      <c r="H714" s="12"/>
      <c r="I714" s="12"/>
      <c r="J714" s="12"/>
      <c r="K714" s="144">
        <f t="shared" si="85"/>
        <v>1.0513274336283185</v>
      </c>
      <c r="L714" s="131" t="s">
        <v>1187</v>
      </c>
    </row>
    <row r="715" spans="1:12" ht="78.75" hidden="1" x14ac:dyDescent="0.25">
      <c r="A715" s="38">
        <v>6</v>
      </c>
      <c r="B715" s="115" t="s">
        <v>856</v>
      </c>
      <c r="C715" s="27"/>
      <c r="D715" s="40"/>
      <c r="E715" s="14"/>
      <c r="F715" s="25"/>
      <c r="G715" s="12"/>
      <c r="H715" s="12"/>
      <c r="I715" s="12"/>
      <c r="J715" s="12"/>
      <c r="K715" s="144"/>
      <c r="L715" s="131" t="s">
        <v>1168</v>
      </c>
    </row>
    <row r="716" spans="1:12" ht="141.75" hidden="1" x14ac:dyDescent="0.25">
      <c r="A716" s="40" t="s">
        <v>10</v>
      </c>
      <c r="B716" s="42" t="s">
        <v>857</v>
      </c>
      <c r="C716" s="27"/>
      <c r="D716" s="41">
        <v>23830</v>
      </c>
      <c r="E716" s="15">
        <v>24850000</v>
      </c>
      <c r="F716" s="25">
        <f t="shared" si="87"/>
        <v>24850</v>
      </c>
      <c r="G716" s="12"/>
      <c r="H716" s="12"/>
      <c r="I716" s="12"/>
      <c r="J716" s="12"/>
      <c r="K716" s="144">
        <f t="shared" si="85"/>
        <v>1.0428031892572387</v>
      </c>
      <c r="L716" s="131" t="s">
        <v>1168</v>
      </c>
    </row>
    <row r="717" spans="1:12" hidden="1" x14ac:dyDescent="0.25">
      <c r="A717" s="40" t="s">
        <v>11</v>
      </c>
      <c r="B717" s="42" t="s">
        <v>858</v>
      </c>
      <c r="C717" s="27"/>
      <c r="D717" s="41">
        <v>12070</v>
      </c>
      <c r="E717" s="15">
        <v>12070000</v>
      </c>
      <c r="F717" s="25">
        <f t="shared" si="87"/>
        <v>12070</v>
      </c>
      <c r="G717" s="12"/>
      <c r="H717" s="12"/>
      <c r="I717" s="12"/>
      <c r="J717" s="12"/>
      <c r="K717" s="144">
        <f t="shared" si="85"/>
        <v>1</v>
      </c>
      <c r="L717" s="131" t="s">
        <v>1168</v>
      </c>
    </row>
    <row r="718" spans="1:12" ht="78.75" hidden="1" x14ac:dyDescent="0.25">
      <c r="A718" s="38">
        <v>8</v>
      </c>
      <c r="B718" s="39" t="s">
        <v>873</v>
      </c>
      <c r="C718" s="27"/>
      <c r="D718" s="40"/>
      <c r="E718" s="14"/>
      <c r="F718" s="25"/>
      <c r="G718" s="12"/>
      <c r="H718" s="12"/>
      <c r="I718" s="12"/>
      <c r="J718" s="12"/>
      <c r="K718" s="144"/>
      <c r="L718" s="131" t="s">
        <v>1166</v>
      </c>
    </row>
    <row r="719" spans="1:12" hidden="1" x14ac:dyDescent="0.25">
      <c r="A719" s="40" t="s">
        <v>81</v>
      </c>
      <c r="B719" s="42" t="s">
        <v>871</v>
      </c>
      <c r="C719" s="27"/>
      <c r="D719" s="41">
        <v>11700</v>
      </c>
      <c r="E719" s="15">
        <v>12400000</v>
      </c>
      <c r="F719" s="25">
        <f t="shared" si="87"/>
        <v>12400</v>
      </c>
      <c r="G719" s="12"/>
      <c r="H719" s="12"/>
      <c r="I719" s="12"/>
      <c r="J719" s="12"/>
      <c r="K719" s="144">
        <f t="shared" ref="K719:K782" si="88">F719/D719</f>
        <v>1.0598290598290598</v>
      </c>
      <c r="L719" s="131" t="s">
        <v>1166</v>
      </c>
    </row>
    <row r="720" spans="1:12" hidden="1" x14ac:dyDescent="0.25">
      <c r="A720" s="40" t="s">
        <v>82</v>
      </c>
      <c r="B720" s="42" t="s">
        <v>874</v>
      </c>
      <c r="C720" s="27"/>
      <c r="D720" s="41">
        <v>11700</v>
      </c>
      <c r="E720" s="15">
        <v>12400000</v>
      </c>
      <c r="F720" s="25">
        <f t="shared" si="87"/>
        <v>12400</v>
      </c>
      <c r="G720" s="12"/>
      <c r="H720" s="12"/>
      <c r="I720" s="12"/>
      <c r="J720" s="12"/>
      <c r="K720" s="144">
        <f t="shared" si="88"/>
        <v>1.0598290598290598</v>
      </c>
      <c r="L720" s="131" t="s">
        <v>1166</v>
      </c>
    </row>
    <row r="721" spans="1:12" hidden="1" x14ac:dyDescent="0.25">
      <c r="A721" s="40" t="s">
        <v>712</v>
      </c>
      <c r="B721" s="42" t="s">
        <v>875</v>
      </c>
      <c r="C721" s="27"/>
      <c r="D721" s="41">
        <v>10910</v>
      </c>
      <c r="E721" s="15">
        <v>11530000</v>
      </c>
      <c r="F721" s="25">
        <f t="shared" si="87"/>
        <v>11530</v>
      </c>
      <c r="G721" s="12"/>
      <c r="H721" s="12"/>
      <c r="I721" s="12"/>
      <c r="J721" s="12"/>
      <c r="K721" s="144">
        <f t="shared" si="88"/>
        <v>1.0568285976168652</v>
      </c>
      <c r="L721" s="131" t="s">
        <v>1166</v>
      </c>
    </row>
    <row r="722" spans="1:12" hidden="1" x14ac:dyDescent="0.25">
      <c r="A722" s="40" t="s">
        <v>713</v>
      </c>
      <c r="B722" s="42" t="s">
        <v>876</v>
      </c>
      <c r="C722" s="27"/>
      <c r="D722" s="41">
        <v>9880</v>
      </c>
      <c r="E722" s="15">
        <v>10350000</v>
      </c>
      <c r="F722" s="25">
        <f t="shared" si="87"/>
        <v>10350</v>
      </c>
      <c r="G722" s="12"/>
      <c r="H722" s="12"/>
      <c r="I722" s="12"/>
      <c r="J722" s="12"/>
      <c r="K722" s="144">
        <f t="shared" si="88"/>
        <v>1.0475708502024292</v>
      </c>
      <c r="L722" s="131" t="s">
        <v>1166</v>
      </c>
    </row>
    <row r="723" spans="1:12" ht="31.5" x14ac:dyDescent="0.25">
      <c r="A723" s="38">
        <v>9</v>
      </c>
      <c r="B723" s="39" t="s">
        <v>877</v>
      </c>
      <c r="C723" s="27"/>
      <c r="D723" s="40"/>
      <c r="E723" s="14"/>
      <c r="F723" s="25"/>
      <c r="G723" s="12"/>
      <c r="H723" s="12"/>
      <c r="I723" s="12"/>
      <c r="J723" s="12"/>
      <c r="K723" s="144"/>
      <c r="L723" s="131" t="s">
        <v>1180</v>
      </c>
    </row>
    <row r="724" spans="1:12" x14ac:dyDescent="0.25">
      <c r="A724" s="40" t="s">
        <v>383</v>
      </c>
      <c r="B724" s="42" t="s">
        <v>878</v>
      </c>
      <c r="C724" s="27"/>
      <c r="D724" s="41">
        <v>5610</v>
      </c>
      <c r="E724" s="15">
        <f>'[130]2. Trần Tử Bình'!$C$56</f>
        <v>5630000</v>
      </c>
      <c r="F724" s="25">
        <f t="shared" si="87"/>
        <v>5630</v>
      </c>
      <c r="G724" s="12"/>
      <c r="H724" s="12"/>
      <c r="I724" s="12"/>
      <c r="J724" s="12"/>
      <c r="K724" s="144">
        <f t="shared" si="88"/>
        <v>1.0035650623885919</v>
      </c>
      <c r="L724" s="131" t="s">
        <v>1180</v>
      </c>
    </row>
    <row r="725" spans="1:12" x14ac:dyDescent="0.25">
      <c r="A725" s="40" t="s">
        <v>384</v>
      </c>
      <c r="B725" s="42" t="s">
        <v>879</v>
      </c>
      <c r="C725" s="27"/>
      <c r="D725" s="41">
        <v>5610</v>
      </c>
      <c r="E725" s="15">
        <f>E724</f>
        <v>5630000</v>
      </c>
      <c r="F725" s="25">
        <f t="shared" si="87"/>
        <v>5630</v>
      </c>
      <c r="G725" s="12"/>
      <c r="H725" s="12"/>
      <c r="I725" s="12"/>
      <c r="J725" s="12"/>
      <c r="K725" s="144">
        <f t="shared" si="88"/>
        <v>1.0035650623885919</v>
      </c>
      <c r="L725" s="131" t="s">
        <v>1180</v>
      </c>
    </row>
    <row r="726" spans="1:12" x14ac:dyDescent="0.25">
      <c r="A726" s="40" t="s">
        <v>722</v>
      </c>
      <c r="B726" s="42" t="s">
        <v>880</v>
      </c>
      <c r="C726" s="27"/>
      <c r="D726" s="41">
        <v>5060</v>
      </c>
      <c r="E726" s="15">
        <f>'[130]3. Trương Hanh'!$C$56</f>
        <v>5330000</v>
      </c>
      <c r="F726" s="25">
        <f t="shared" si="87"/>
        <v>5330</v>
      </c>
      <c r="G726" s="12">
        <f t="shared" ref="G726:G735" si="89">F726*0.5</f>
        <v>2665</v>
      </c>
      <c r="H726" s="12">
        <f t="shared" ref="H726:H735" si="90">F726*0.4</f>
        <v>2132</v>
      </c>
      <c r="I726" s="12">
        <f t="shared" ref="I726:I735" si="91">F726*0.3</f>
        <v>1599</v>
      </c>
      <c r="J726" s="12">
        <f t="shared" ref="J726:J735" si="92">F726*0.2</f>
        <v>1066</v>
      </c>
      <c r="K726" s="144">
        <f t="shared" si="88"/>
        <v>1.0533596837944663</v>
      </c>
      <c r="L726" s="131" t="s">
        <v>1180</v>
      </c>
    </row>
    <row r="727" spans="1:12" x14ac:dyDescent="0.25">
      <c r="A727" s="40" t="s">
        <v>723</v>
      </c>
      <c r="B727" s="42" t="s">
        <v>881</v>
      </c>
      <c r="C727" s="27"/>
      <c r="D727" s="41">
        <v>4620</v>
      </c>
      <c r="E727" s="15">
        <f>'[130]4. Trương Minh Giảng'!$C$56</f>
        <v>4860000</v>
      </c>
      <c r="F727" s="25">
        <f t="shared" si="87"/>
        <v>4860</v>
      </c>
      <c r="G727" s="12">
        <f t="shared" si="89"/>
        <v>2430</v>
      </c>
      <c r="H727" s="12">
        <f t="shared" si="90"/>
        <v>1944</v>
      </c>
      <c r="I727" s="12">
        <f t="shared" si="91"/>
        <v>1458</v>
      </c>
      <c r="J727" s="12">
        <f t="shared" si="92"/>
        <v>972</v>
      </c>
      <c r="K727" s="144">
        <f t="shared" si="88"/>
        <v>1.051948051948052</v>
      </c>
      <c r="L727" s="131" t="s">
        <v>1180</v>
      </c>
    </row>
    <row r="728" spans="1:12" ht="47.25" x14ac:dyDescent="0.25">
      <c r="A728" s="38">
        <v>10</v>
      </c>
      <c r="B728" s="39" t="s">
        <v>882</v>
      </c>
      <c r="C728" s="27"/>
      <c r="D728" s="40"/>
      <c r="E728" s="14"/>
      <c r="F728" s="25"/>
      <c r="G728" s="12"/>
      <c r="H728" s="12"/>
      <c r="I728" s="12"/>
      <c r="J728" s="12"/>
      <c r="K728" s="144"/>
      <c r="L728" s="131" t="s">
        <v>1180</v>
      </c>
    </row>
    <row r="729" spans="1:12" x14ac:dyDescent="0.25">
      <c r="A729" s="40" t="s">
        <v>725</v>
      </c>
      <c r="B729" s="42" t="s">
        <v>883</v>
      </c>
      <c r="C729" s="27"/>
      <c r="D729" s="41">
        <v>30880</v>
      </c>
      <c r="E729" s="15">
        <f>'[131]1. Tôn Đức Thắng'!$C$56</f>
        <v>32460000</v>
      </c>
      <c r="F729" s="25">
        <f t="shared" si="87"/>
        <v>32460</v>
      </c>
      <c r="G729" s="12"/>
      <c r="H729" s="12"/>
      <c r="I729" s="12"/>
      <c r="J729" s="12"/>
      <c r="K729" s="144">
        <f t="shared" si="88"/>
        <v>1.0511658031088082</v>
      </c>
      <c r="L729" s="131" t="s">
        <v>1180</v>
      </c>
    </row>
    <row r="730" spans="1:12" ht="47.25" x14ac:dyDescent="0.25">
      <c r="A730" s="40" t="s">
        <v>726</v>
      </c>
      <c r="B730" s="42" t="s">
        <v>884</v>
      </c>
      <c r="C730" s="27"/>
      <c r="D730" s="41">
        <v>21610</v>
      </c>
      <c r="E730" s="15">
        <f>'[131]2. Trương Văn Ly '!$C$57</f>
        <v>22720000</v>
      </c>
      <c r="F730" s="25">
        <f t="shared" si="87"/>
        <v>22720</v>
      </c>
      <c r="G730" s="12"/>
      <c r="H730" s="12"/>
      <c r="I730" s="12"/>
      <c r="J730" s="12"/>
      <c r="K730" s="144">
        <f t="shared" si="88"/>
        <v>1.051365108745951</v>
      </c>
      <c r="L730" s="131" t="s">
        <v>1180</v>
      </c>
    </row>
    <row r="731" spans="1:12" ht="31.5" x14ac:dyDescent="0.25">
      <c r="A731" s="40" t="s">
        <v>727</v>
      </c>
      <c r="B731" s="42" t="s">
        <v>885</v>
      </c>
      <c r="C731" s="27"/>
      <c r="D731" s="41">
        <v>21610</v>
      </c>
      <c r="E731" s="15">
        <f>E730</f>
        <v>22720000</v>
      </c>
      <c r="F731" s="25">
        <f t="shared" si="87"/>
        <v>22720</v>
      </c>
      <c r="G731" s="12"/>
      <c r="H731" s="12"/>
      <c r="I731" s="12"/>
      <c r="J731" s="12"/>
      <c r="K731" s="144">
        <f t="shared" si="88"/>
        <v>1.051365108745951</v>
      </c>
      <c r="L731" s="131" t="s">
        <v>1180</v>
      </c>
    </row>
    <row r="732" spans="1:12" x14ac:dyDescent="0.25">
      <c r="A732" s="40" t="s">
        <v>728</v>
      </c>
      <c r="B732" s="42" t="s">
        <v>886</v>
      </c>
      <c r="C732" s="27"/>
      <c r="D732" s="41">
        <v>19850</v>
      </c>
      <c r="E732" s="15">
        <f>'[131]4. Nguyễn Giản Thanh'!$C$56</f>
        <v>20980000</v>
      </c>
      <c r="F732" s="25">
        <f t="shared" si="87"/>
        <v>20980</v>
      </c>
      <c r="G732" s="12"/>
      <c r="H732" s="12"/>
      <c r="I732" s="12"/>
      <c r="J732" s="12"/>
      <c r="K732" s="144">
        <f t="shared" si="88"/>
        <v>1.056926952141058</v>
      </c>
      <c r="L732" s="131" t="s">
        <v>1180</v>
      </c>
    </row>
    <row r="733" spans="1:12" ht="47.25" x14ac:dyDescent="0.25">
      <c r="A733" s="40" t="s">
        <v>729</v>
      </c>
      <c r="B733" s="42" t="s">
        <v>887</v>
      </c>
      <c r="C733" s="27"/>
      <c r="D733" s="41">
        <v>17890</v>
      </c>
      <c r="E733" s="15">
        <f>'[131]5. Phạm Đình Hổ '!$C$56</f>
        <v>18790000</v>
      </c>
      <c r="F733" s="25">
        <f t="shared" si="87"/>
        <v>18790</v>
      </c>
      <c r="G733" s="12"/>
      <c r="H733" s="12"/>
      <c r="I733" s="12"/>
      <c r="J733" s="12"/>
      <c r="K733" s="144">
        <f t="shared" si="88"/>
        <v>1.0503074343208496</v>
      </c>
      <c r="L733" s="131" t="s">
        <v>1180</v>
      </c>
    </row>
    <row r="734" spans="1:12" ht="47.25" x14ac:dyDescent="0.25">
      <c r="A734" s="40" t="s">
        <v>730</v>
      </c>
      <c r="B734" s="42" t="s">
        <v>888</v>
      </c>
      <c r="C734" s="27"/>
      <c r="D734" s="41">
        <v>17890</v>
      </c>
      <c r="E734" s="15">
        <f>E733</f>
        <v>18790000</v>
      </c>
      <c r="F734" s="25">
        <f t="shared" si="87"/>
        <v>18790</v>
      </c>
      <c r="G734" s="12"/>
      <c r="H734" s="12"/>
      <c r="I734" s="12"/>
      <c r="J734" s="12"/>
      <c r="K734" s="144">
        <f t="shared" si="88"/>
        <v>1.0503074343208496</v>
      </c>
      <c r="L734" s="131" t="s">
        <v>1180</v>
      </c>
    </row>
    <row r="735" spans="1:12" x14ac:dyDescent="0.25">
      <c r="A735" s="40" t="s">
        <v>731</v>
      </c>
      <c r="B735" s="42" t="s">
        <v>889</v>
      </c>
      <c r="C735" s="27"/>
      <c r="D735" s="41">
        <v>17890</v>
      </c>
      <c r="E735" s="15">
        <f t="shared" ref="E735:E736" si="93">E734</f>
        <v>18790000</v>
      </c>
      <c r="F735" s="25">
        <f t="shared" si="87"/>
        <v>18790</v>
      </c>
      <c r="G735" s="12">
        <f t="shared" si="89"/>
        <v>9395</v>
      </c>
      <c r="H735" s="12">
        <f t="shared" si="90"/>
        <v>7516</v>
      </c>
      <c r="I735" s="12">
        <f t="shared" si="91"/>
        <v>5637</v>
      </c>
      <c r="J735" s="12">
        <f t="shared" si="92"/>
        <v>3758</v>
      </c>
      <c r="K735" s="144">
        <f t="shared" si="88"/>
        <v>1.0503074343208496</v>
      </c>
      <c r="L735" s="131" t="s">
        <v>1180</v>
      </c>
    </row>
    <row r="736" spans="1:12" x14ac:dyDescent="0.25">
      <c r="A736" s="40" t="s">
        <v>732</v>
      </c>
      <c r="B736" s="42" t="s">
        <v>890</v>
      </c>
      <c r="C736" s="27"/>
      <c r="D736" s="41">
        <v>17890</v>
      </c>
      <c r="E736" s="15">
        <f t="shared" si="93"/>
        <v>18790000</v>
      </c>
      <c r="F736" s="25">
        <f t="shared" si="87"/>
        <v>18790</v>
      </c>
      <c r="G736" s="12"/>
      <c r="H736" s="12"/>
      <c r="I736" s="12"/>
      <c r="J736" s="12"/>
      <c r="K736" s="144">
        <f t="shared" si="88"/>
        <v>1.0503074343208496</v>
      </c>
      <c r="L736" s="131" t="s">
        <v>1180</v>
      </c>
    </row>
    <row r="737" spans="1:12" x14ac:dyDescent="0.25">
      <c r="A737" s="40" t="s">
        <v>733</v>
      </c>
      <c r="B737" s="42" t="s">
        <v>891</v>
      </c>
      <c r="C737" s="27"/>
      <c r="D737" s="41">
        <v>13070</v>
      </c>
      <c r="E737" s="15">
        <f>'[131]9. Nguyễn Phan Vinh'!$C$56</f>
        <v>13710000</v>
      </c>
      <c r="F737" s="25">
        <f t="shared" si="87"/>
        <v>13710</v>
      </c>
      <c r="G737" s="12"/>
      <c r="H737" s="12"/>
      <c r="I737" s="12"/>
      <c r="J737" s="12"/>
      <c r="K737" s="144">
        <f t="shared" si="88"/>
        <v>1.0489671002295333</v>
      </c>
      <c r="L737" s="131" t="s">
        <v>1180</v>
      </c>
    </row>
    <row r="738" spans="1:12" ht="31.5" x14ac:dyDescent="0.25">
      <c r="A738" s="40" t="s">
        <v>734</v>
      </c>
      <c r="B738" s="42" t="s">
        <v>892</v>
      </c>
      <c r="C738" s="27"/>
      <c r="D738" s="41">
        <v>13070</v>
      </c>
      <c r="E738" s="15">
        <f>E737</f>
        <v>13710000</v>
      </c>
      <c r="F738" s="25">
        <f t="shared" si="87"/>
        <v>13710</v>
      </c>
      <c r="G738" s="12"/>
      <c r="H738" s="12"/>
      <c r="I738" s="12"/>
      <c r="J738" s="12"/>
      <c r="K738" s="144">
        <f t="shared" si="88"/>
        <v>1.0489671002295333</v>
      </c>
      <c r="L738" s="131" t="s">
        <v>1180</v>
      </c>
    </row>
    <row r="739" spans="1:12" ht="31.5" x14ac:dyDescent="0.25">
      <c r="A739" s="40" t="s">
        <v>893</v>
      </c>
      <c r="B739" s="42" t="s">
        <v>894</v>
      </c>
      <c r="C739" s="27"/>
      <c r="D739" s="41">
        <v>13070</v>
      </c>
      <c r="E739" s="15">
        <f t="shared" ref="E739:E740" si="94">E738</f>
        <v>13710000</v>
      </c>
      <c r="F739" s="25">
        <f t="shared" si="87"/>
        <v>13710</v>
      </c>
      <c r="G739" s="12"/>
      <c r="H739" s="12"/>
      <c r="I739" s="12"/>
      <c r="J739" s="12"/>
      <c r="K739" s="144">
        <f t="shared" si="88"/>
        <v>1.0489671002295333</v>
      </c>
      <c r="L739" s="131" t="s">
        <v>1180</v>
      </c>
    </row>
    <row r="740" spans="1:12" ht="31.5" x14ac:dyDescent="0.25">
      <c r="A740" s="40" t="s">
        <v>895</v>
      </c>
      <c r="B740" s="42" t="s">
        <v>896</v>
      </c>
      <c r="C740" s="27"/>
      <c r="D740" s="41">
        <v>13070</v>
      </c>
      <c r="E740" s="15">
        <f t="shared" si="94"/>
        <v>13710000</v>
      </c>
      <c r="F740" s="25">
        <f t="shared" si="87"/>
        <v>13710</v>
      </c>
      <c r="G740" s="12"/>
      <c r="H740" s="12"/>
      <c r="I740" s="12"/>
      <c r="J740" s="12"/>
      <c r="K740" s="144">
        <f t="shared" si="88"/>
        <v>1.0489671002295333</v>
      </c>
      <c r="L740" s="131" t="s">
        <v>1180</v>
      </c>
    </row>
    <row r="741" spans="1:12" ht="31.5" x14ac:dyDescent="0.25">
      <c r="A741" s="40" t="s">
        <v>897</v>
      </c>
      <c r="B741" s="42" t="s">
        <v>898</v>
      </c>
      <c r="C741" s="27"/>
      <c r="D741" s="41">
        <v>10380</v>
      </c>
      <c r="E741" s="15">
        <f>'[131]13. Vũ Duệ'!$C$56</f>
        <v>10870000</v>
      </c>
      <c r="F741" s="25">
        <f t="shared" si="87"/>
        <v>10870</v>
      </c>
      <c r="G741" s="12"/>
      <c r="H741" s="12"/>
      <c r="I741" s="12"/>
      <c r="J741" s="12"/>
      <c r="K741" s="144">
        <f t="shared" si="88"/>
        <v>1.0472061657032756</v>
      </c>
      <c r="L741" s="131" t="s">
        <v>1180</v>
      </c>
    </row>
    <row r="742" spans="1:12" ht="31.5" x14ac:dyDescent="0.25">
      <c r="A742" s="40" t="s">
        <v>899</v>
      </c>
      <c r="B742" s="42" t="s">
        <v>900</v>
      </c>
      <c r="C742" s="27"/>
      <c r="D742" s="41">
        <v>10380</v>
      </c>
      <c r="E742" s="15">
        <f>E741</f>
        <v>10870000</v>
      </c>
      <c r="F742" s="25">
        <f t="shared" si="87"/>
        <v>10870</v>
      </c>
      <c r="G742" s="12"/>
      <c r="H742" s="12"/>
      <c r="I742" s="12"/>
      <c r="J742" s="12"/>
      <c r="K742" s="144">
        <f t="shared" si="88"/>
        <v>1.0472061657032756</v>
      </c>
      <c r="L742" s="131" t="s">
        <v>1180</v>
      </c>
    </row>
    <row r="743" spans="1:12" ht="31.5" x14ac:dyDescent="0.25">
      <c r="A743" s="40" t="s">
        <v>901</v>
      </c>
      <c r="B743" s="42" t="s">
        <v>902</v>
      </c>
      <c r="C743" s="27"/>
      <c r="D743" s="41">
        <v>10380</v>
      </c>
      <c r="E743" s="15">
        <f t="shared" ref="E743:E764" si="95">E742</f>
        <v>10870000</v>
      </c>
      <c r="F743" s="25">
        <f t="shared" ref="F743:F806" si="96">E743/1000</f>
        <v>10870</v>
      </c>
      <c r="G743" s="12"/>
      <c r="H743" s="12"/>
      <c r="I743" s="12"/>
      <c r="J743" s="12"/>
      <c r="K743" s="144">
        <f t="shared" si="88"/>
        <v>1.0472061657032756</v>
      </c>
      <c r="L743" s="131" t="s">
        <v>1180</v>
      </c>
    </row>
    <row r="744" spans="1:12" ht="31.5" x14ac:dyDescent="0.25">
      <c r="A744" s="40" t="s">
        <v>903</v>
      </c>
      <c r="B744" s="42" t="s">
        <v>904</v>
      </c>
      <c r="C744" s="27"/>
      <c r="D744" s="41">
        <v>10380</v>
      </c>
      <c r="E744" s="15">
        <f t="shared" si="95"/>
        <v>10870000</v>
      </c>
      <c r="F744" s="25">
        <f t="shared" si="96"/>
        <v>10870</v>
      </c>
      <c r="G744" s="12"/>
      <c r="H744" s="12"/>
      <c r="I744" s="12"/>
      <c r="J744" s="12"/>
      <c r="K744" s="144">
        <f t="shared" si="88"/>
        <v>1.0472061657032756</v>
      </c>
      <c r="L744" s="131" t="s">
        <v>1180</v>
      </c>
    </row>
    <row r="745" spans="1:12" ht="31.5" x14ac:dyDescent="0.25">
      <c r="A745" s="40" t="s">
        <v>905</v>
      </c>
      <c r="B745" s="42" t="s">
        <v>906</v>
      </c>
      <c r="C745" s="27"/>
      <c r="D745" s="41">
        <v>10380</v>
      </c>
      <c r="E745" s="15">
        <f t="shared" si="95"/>
        <v>10870000</v>
      </c>
      <c r="F745" s="25">
        <f t="shared" si="96"/>
        <v>10870</v>
      </c>
      <c r="G745" s="12"/>
      <c r="H745" s="12"/>
      <c r="I745" s="12"/>
      <c r="J745" s="12"/>
      <c r="K745" s="144">
        <f t="shared" si="88"/>
        <v>1.0472061657032756</v>
      </c>
      <c r="L745" s="131" t="s">
        <v>1180</v>
      </c>
    </row>
    <row r="746" spans="1:12" ht="31.5" x14ac:dyDescent="0.25">
      <c r="A746" s="40" t="s">
        <v>907</v>
      </c>
      <c r="B746" s="42" t="s">
        <v>908</v>
      </c>
      <c r="C746" s="27"/>
      <c r="D746" s="41">
        <v>10380</v>
      </c>
      <c r="E746" s="15">
        <f t="shared" si="95"/>
        <v>10870000</v>
      </c>
      <c r="F746" s="25">
        <f t="shared" si="96"/>
        <v>10870</v>
      </c>
      <c r="G746" s="12"/>
      <c r="H746" s="12"/>
      <c r="I746" s="12"/>
      <c r="J746" s="12"/>
      <c r="K746" s="144">
        <f t="shared" si="88"/>
        <v>1.0472061657032756</v>
      </c>
      <c r="L746" s="131" t="s">
        <v>1180</v>
      </c>
    </row>
    <row r="747" spans="1:12" ht="31.5" x14ac:dyDescent="0.25">
      <c r="A747" s="40" t="s">
        <v>909</v>
      </c>
      <c r="B747" s="42" t="s">
        <v>910</v>
      </c>
      <c r="C747" s="27"/>
      <c r="D747" s="41">
        <v>10380</v>
      </c>
      <c r="E747" s="15">
        <f t="shared" si="95"/>
        <v>10870000</v>
      </c>
      <c r="F747" s="25">
        <f t="shared" si="96"/>
        <v>10870</v>
      </c>
      <c r="G747" s="12"/>
      <c r="H747" s="12"/>
      <c r="I747" s="12"/>
      <c r="J747" s="12"/>
      <c r="K747" s="144">
        <f t="shared" si="88"/>
        <v>1.0472061657032756</v>
      </c>
      <c r="L747" s="131" t="s">
        <v>1180</v>
      </c>
    </row>
    <row r="748" spans="1:12" ht="31.5" x14ac:dyDescent="0.25">
      <c r="A748" s="40" t="s">
        <v>911</v>
      </c>
      <c r="B748" s="42" t="s">
        <v>912</v>
      </c>
      <c r="C748" s="27"/>
      <c r="D748" s="41">
        <v>10380</v>
      </c>
      <c r="E748" s="15">
        <f t="shared" si="95"/>
        <v>10870000</v>
      </c>
      <c r="F748" s="25">
        <f t="shared" si="96"/>
        <v>10870</v>
      </c>
      <c r="G748" s="12"/>
      <c r="H748" s="12"/>
      <c r="I748" s="12"/>
      <c r="J748" s="12"/>
      <c r="K748" s="144">
        <f t="shared" si="88"/>
        <v>1.0472061657032756</v>
      </c>
      <c r="L748" s="131" t="s">
        <v>1180</v>
      </c>
    </row>
    <row r="749" spans="1:12" ht="31.5" x14ac:dyDescent="0.25">
      <c r="A749" s="40" t="s">
        <v>913</v>
      </c>
      <c r="B749" s="42" t="s">
        <v>914</v>
      </c>
      <c r="C749" s="27"/>
      <c r="D749" s="41">
        <v>10380</v>
      </c>
      <c r="E749" s="15">
        <f t="shared" si="95"/>
        <v>10870000</v>
      </c>
      <c r="F749" s="25">
        <f t="shared" si="96"/>
        <v>10870</v>
      </c>
      <c r="G749" s="12"/>
      <c r="H749" s="12"/>
      <c r="I749" s="12"/>
      <c r="J749" s="12"/>
      <c r="K749" s="144">
        <f t="shared" si="88"/>
        <v>1.0472061657032756</v>
      </c>
      <c r="L749" s="131" t="s">
        <v>1180</v>
      </c>
    </row>
    <row r="750" spans="1:12" ht="31.5" x14ac:dyDescent="0.25">
      <c r="A750" s="40" t="s">
        <v>915</v>
      </c>
      <c r="B750" s="42" t="s">
        <v>916</v>
      </c>
      <c r="C750" s="27"/>
      <c r="D750" s="41">
        <v>10380</v>
      </c>
      <c r="E750" s="15">
        <f t="shared" si="95"/>
        <v>10870000</v>
      </c>
      <c r="F750" s="25">
        <f t="shared" si="96"/>
        <v>10870</v>
      </c>
      <c r="G750" s="12"/>
      <c r="H750" s="12"/>
      <c r="I750" s="12"/>
      <c r="J750" s="12"/>
      <c r="K750" s="144">
        <f t="shared" si="88"/>
        <v>1.0472061657032756</v>
      </c>
      <c r="L750" s="131" t="s">
        <v>1180</v>
      </c>
    </row>
    <row r="751" spans="1:12" ht="31.5" x14ac:dyDescent="0.25">
      <c r="A751" s="40" t="s">
        <v>917</v>
      </c>
      <c r="B751" s="42" t="s">
        <v>918</v>
      </c>
      <c r="C751" s="27"/>
      <c r="D751" s="41">
        <v>10380</v>
      </c>
      <c r="E751" s="15">
        <f t="shared" si="95"/>
        <v>10870000</v>
      </c>
      <c r="F751" s="25">
        <f t="shared" si="96"/>
        <v>10870</v>
      </c>
      <c r="G751" s="12"/>
      <c r="H751" s="12"/>
      <c r="I751" s="12"/>
      <c r="J751" s="12"/>
      <c r="K751" s="144">
        <f t="shared" si="88"/>
        <v>1.0472061657032756</v>
      </c>
      <c r="L751" s="131" t="s">
        <v>1180</v>
      </c>
    </row>
    <row r="752" spans="1:12" ht="31.5" x14ac:dyDescent="0.25">
      <c r="A752" s="40" t="s">
        <v>919</v>
      </c>
      <c r="B752" s="42" t="s">
        <v>920</v>
      </c>
      <c r="C752" s="27"/>
      <c r="D752" s="41">
        <v>10380</v>
      </c>
      <c r="E752" s="15">
        <f t="shared" si="95"/>
        <v>10870000</v>
      </c>
      <c r="F752" s="25">
        <f t="shared" si="96"/>
        <v>10870</v>
      </c>
      <c r="G752" s="12"/>
      <c r="H752" s="12"/>
      <c r="I752" s="12"/>
      <c r="J752" s="12"/>
      <c r="K752" s="144">
        <f t="shared" si="88"/>
        <v>1.0472061657032756</v>
      </c>
      <c r="L752" s="131" t="s">
        <v>1180</v>
      </c>
    </row>
    <row r="753" spans="1:12" ht="31.5" x14ac:dyDescent="0.25">
      <c r="A753" s="40" t="s">
        <v>921</v>
      </c>
      <c r="B753" s="42" t="s">
        <v>922</v>
      </c>
      <c r="C753" s="27"/>
      <c r="D753" s="41">
        <v>10380</v>
      </c>
      <c r="E753" s="15">
        <f t="shared" si="95"/>
        <v>10870000</v>
      </c>
      <c r="F753" s="25">
        <f t="shared" si="96"/>
        <v>10870</v>
      </c>
      <c r="G753" s="12"/>
      <c r="H753" s="12"/>
      <c r="I753" s="12"/>
      <c r="J753" s="12"/>
      <c r="K753" s="144">
        <f t="shared" si="88"/>
        <v>1.0472061657032756</v>
      </c>
      <c r="L753" s="131" t="s">
        <v>1180</v>
      </c>
    </row>
    <row r="754" spans="1:12" ht="31.5" x14ac:dyDescent="0.25">
      <c r="A754" s="40" t="s">
        <v>923</v>
      </c>
      <c r="B754" s="42" t="s">
        <v>924</v>
      </c>
      <c r="C754" s="27"/>
      <c r="D754" s="41">
        <v>10380</v>
      </c>
      <c r="E754" s="15">
        <f t="shared" si="95"/>
        <v>10870000</v>
      </c>
      <c r="F754" s="25">
        <f t="shared" si="96"/>
        <v>10870</v>
      </c>
      <c r="G754" s="12"/>
      <c r="H754" s="12"/>
      <c r="I754" s="12"/>
      <c r="J754" s="12"/>
      <c r="K754" s="144">
        <f t="shared" si="88"/>
        <v>1.0472061657032756</v>
      </c>
      <c r="L754" s="131" t="s">
        <v>1180</v>
      </c>
    </row>
    <row r="755" spans="1:12" ht="31.5" x14ac:dyDescent="0.25">
      <c r="A755" s="40" t="s">
        <v>925</v>
      </c>
      <c r="B755" s="42" t="s">
        <v>926</v>
      </c>
      <c r="C755" s="27"/>
      <c r="D755" s="41">
        <v>10380</v>
      </c>
      <c r="E755" s="15">
        <f t="shared" si="95"/>
        <v>10870000</v>
      </c>
      <c r="F755" s="25">
        <f t="shared" si="96"/>
        <v>10870</v>
      </c>
      <c r="G755" s="12"/>
      <c r="H755" s="12"/>
      <c r="I755" s="12"/>
      <c r="J755" s="12"/>
      <c r="K755" s="144">
        <f t="shared" si="88"/>
        <v>1.0472061657032756</v>
      </c>
      <c r="L755" s="131" t="s">
        <v>1180</v>
      </c>
    </row>
    <row r="756" spans="1:12" ht="31.5" x14ac:dyDescent="0.25">
      <c r="A756" s="40" t="s">
        <v>927</v>
      </c>
      <c r="B756" s="42" t="s">
        <v>928</v>
      </c>
      <c r="C756" s="27"/>
      <c r="D756" s="41">
        <v>10380</v>
      </c>
      <c r="E756" s="15">
        <f t="shared" si="95"/>
        <v>10870000</v>
      </c>
      <c r="F756" s="25">
        <f t="shared" si="96"/>
        <v>10870</v>
      </c>
      <c r="G756" s="12"/>
      <c r="H756" s="12"/>
      <c r="I756" s="12"/>
      <c r="J756" s="12"/>
      <c r="K756" s="144">
        <f t="shared" si="88"/>
        <v>1.0472061657032756</v>
      </c>
      <c r="L756" s="131" t="s">
        <v>1180</v>
      </c>
    </row>
    <row r="757" spans="1:12" ht="31.5" x14ac:dyDescent="0.25">
      <c r="A757" s="40" t="s">
        <v>929</v>
      </c>
      <c r="B757" s="42" t="s">
        <v>930</v>
      </c>
      <c r="C757" s="27"/>
      <c r="D757" s="41">
        <v>10380</v>
      </c>
      <c r="E757" s="15">
        <f t="shared" si="95"/>
        <v>10870000</v>
      </c>
      <c r="F757" s="25">
        <f t="shared" si="96"/>
        <v>10870</v>
      </c>
      <c r="G757" s="12"/>
      <c r="H757" s="12"/>
      <c r="I757" s="12"/>
      <c r="J757" s="12"/>
      <c r="K757" s="144">
        <f t="shared" si="88"/>
        <v>1.0472061657032756</v>
      </c>
      <c r="L757" s="131" t="s">
        <v>1180</v>
      </c>
    </row>
    <row r="758" spans="1:12" ht="31.5" x14ac:dyDescent="0.25">
      <c r="A758" s="40" t="s">
        <v>931</v>
      </c>
      <c r="B758" s="42" t="s">
        <v>932</v>
      </c>
      <c r="C758" s="27"/>
      <c r="D758" s="41">
        <v>10380</v>
      </c>
      <c r="E758" s="15">
        <f t="shared" si="95"/>
        <v>10870000</v>
      </c>
      <c r="F758" s="25">
        <f t="shared" si="96"/>
        <v>10870</v>
      </c>
      <c r="G758" s="12"/>
      <c r="H758" s="12"/>
      <c r="I758" s="12"/>
      <c r="J758" s="12"/>
      <c r="K758" s="144">
        <f t="shared" si="88"/>
        <v>1.0472061657032756</v>
      </c>
      <c r="L758" s="131" t="s">
        <v>1180</v>
      </c>
    </row>
    <row r="759" spans="1:12" ht="31.5" x14ac:dyDescent="0.25">
      <c r="A759" s="40" t="s">
        <v>933</v>
      </c>
      <c r="B759" s="42" t="s">
        <v>934</v>
      </c>
      <c r="C759" s="27"/>
      <c r="D759" s="41">
        <v>10380</v>
      </c>
      <c r="E759" s="15">
        <f t="shared" si="95"/>
        <v>10870000</v>
      </c>
      <c r="F759" s="25">
        <f t="shared" si="96"/>
        <v>10870</v>
      </c>
      <c r="G759" s="12"/>
      <c r="H759" s="12"/>
      <c r="I759" s="12"/>
      <c r="J759" s="12"/>
      <c r="K759" s="144">
        <f t="shared" si="88"/>
        <v>1.0472061657032756</v>
      </c>
      <c r="L759" s="131" t="s">
        <v>1180</v>
      </c>
    </row>
    <row r="760" spans="1:12" ht="31.5" x14ac:dyDescent="0.25">
      <c r="A760" s="40" t="s">
        <v>935</v>
      </c>
      <c r="B760" s="42" t="s">
        <v>936</v>
      </c>
      <c r="C760" s="27"/>
      <c r="D760" s="41">
        <v>10380</v>
      </c>
      <c r="E760" s="15">
        <f t="shared" si="95"/>
        <v>10870000</v>
      </c>
      <c r="F760" s="25">
        <f t="shared" si="96"/>
        <v>10870</v>
      </c>
      <c r="G760" s="12"/>
      <c r="H760" s="12"/>
      <c r="I760" s="12"/>
      <c r="J760" s="12"/>
      <c r="K760" s="144">
        <f t="shared" si="88"/>
        <v>1.0472061657032756</v>
      </c>
      <c r="L760" s="131" t="s">
        <v>1180</v>
      </c>
    </row>
    <row r="761" spans="1:12" ht="31.5" x14ac:dyDescent="0.25">
      <c r="A761" s="40" t="s">
        <v>937</v>
      </c>
      <c r="B761" s="42" t="s">
        <v>938</v>
      </c>
      <c r="C761" s="27"/>
      <c r="D761" s="41">
        <v>10380</v>
      </c>
      <c r="E761" s="15">
        <f t="shared" si="95"/>
        <v>10870000</v>
      </c>
      <c r="F761" s="25">
        <f t="shared" si="96"/>
        <v>10870</v>
      </c>
      <c r="G761" s="12"/>
      <c r="H761" s="12"/>
      <c r="I761" s="12"/>
      <c r="J761" s="12"/>
      <c r="K761" s="144">
        <f t="shared" si="88"/>
        <v>1.0472061657032756</v>
      </c>
      <c r="L761" s="131" t="s">
        <v>1180</v>
      </c>
    </row>
    <row r="762" spans="1:12" ht="31.5" x14ac:dyDescent="0.25">
      <c r="A762" s="40" t="s">
        <v>939</v>
      </c>
      <c r="B762" s="42" t="s">
        <v>940</v>
      </c>
      <c r="C762" s="27"/>
      <c r="D762" s="41">
        <v>10380</v>
      </c>
      <c r="E762" s="15">
        <f t="shared" si="95"/>
        <v>10870000</v>
      </c>
      <c r="F762" s="25">
        <f t="shared" si="96"/>
        <v>10870</v>
      </c>
      <c r="G762" s="12"/>
      <c r="H762" s="12"/>
      <c r="I762" s="12"/>
      <c r="J762" s="12"/>
      <c r="K762" s="144">
        <f t="shared" si="88"/>
        <v>1.0472061657032756</v>
      </c>
      <c r="L762" s="131" t="s">
        <v>1180</v>
      </c>
    </row>
    <row r="763" spans="1:12" ht="31.5" x14ac:dyDescent="0.25">
      <c r="A763" s="40" t="s">
        <v>941</v>
      </c>
      <c r="B763" s="42" t="s">
        <v>942</v>
      </c>
      <c r="C763" s="27"/>
      <c r="D763" s="41">
        <v>10380</v>
      </c>
      <c r="E763" s="15">
        <f t="shared" si="95"/>
        <v>10870000</v>
      </c>
      <c r="F763" s="25">
        <f t="shared" si="96"/>
        <v>10870</v>
      </c>
      <c r="G763" s="12"/>
      <c r="H763" s="12"/>
      <c r="I763" s="12"/>
      <c r="J763" s="12"/>
      <c r="K763" s="144">
        <f t="shared" si="88"/>
        <v>1.0472061657032756</v>
      </c>
      <c r="L763" s="131" t="s">
        <v>1180</v>
      </c>
    </row>
    <row r="764" spans="1:12" ht="31.5" x14ac:dyDescent="0.25">
      <c r="A764" s="40" t="s">
        <v>943</v>
      </c>
      <c r="B764" s="42" t="s">
        <v>944</v>
      </c>
      <c r="C764" s="27"/>
      <c r="D764" s="41">
        <v>10380</v>
      </c>
      <c r="E764" s="15">
        <f t="shared" si="95"/>
        <v>10870000</v>
      </c>
      <c r="F764" s="25">
        <f t="shared" si="96"/>
        <v>10870</v>
      </c>
      <c r="G764" s="12"/>
      <c r="H764" s="12"/>
      <c r="I764" s="12"/>
      <c r="J764" s="12"/>
      <c r="K764" s="144">
        <f t="shared" si="88"/>
        <v>1.0472061657032756</v>
      </c>
      <c r="L764" s="131" t="s">
        <v>1180</v>
      </c>
    </row>
    <row r="765" spans="1:12" ht="31.5" x14ac:dyDescent="0.25">
      <c r="A765" s="40" t="s">
        <v>945</v>
      </c>
      <c r="B765" s="42" t="s">
        <v>946</v>
      </c>
      <c r="C765" s="27"/>
      <c r="D765" s="41">
        <v>30880</v>
      </c>
      <c r="E765" s="15">
        <f>'[131]1. Tôn Đức Thắng'!$C$56</f>
        <v>32460000</v>
      </c>
      <c r="F765" s="25">
        <f t="shared" si="96"/>
        <v>32460</v>
      </c>
      <c r="G765" s="12"/>
      <c r="H765" s="12"/>
      <c r="I765" s="12"/>
      <c r="J765" s="12"/>
      <c r="K765" s="144">
        <f t="shared" si="88"/>
        <v>1.0511658031088082</v>
      </c>
      <c r="L765" s="131" t="s">
        <v>1180</v>
      </c>
    </row>
    <row r="766" spans="1:12" ht="31.5" x14ac:dyDescent="0.25">
      <c r="A766" s="40" t="s">
        <v>947</v>
      </c>
      <c r="B766" s="42" t="s">
        <v>869</v>
      </c>
      <c r="C766" s="27"/>
      <c r="D766" s="41">
        <v>21610</v>
      </c>
      <c r="E766" s="15">
        <f>E731</f>
        <v>22720000</v>
      </c>
      <c r="F766" s="25">
        <f t="shared" si="96"/>
        <v>22720</v>
      </c>
      <c r="G766" s="12"/>
      <c r="H766" s="12"/>
      <c r="I766" s="12"/>
      <c r="J766" s="12"/>
      <c r="K766" s="144">
        <f t="shared" si="88"/>
        <v>1.051365108745951</v>
      </c>
      <c r="L766" s="131" t="s">
        <v>1180</v>
      </c>
    </row>
    <row r="767" spans="1:12" ht="31.5" x14ac:dyDescent="0.25">
      <c r="A767" s="40" t="s">
        <v>948</v>
      </c>
      <c r="B767" s="42" t="s">
        <v>949</v>
      </c>
      <c r="C767" s="27"/>
      <c r="D767" s="41">
        <v>19850</v>
      </c>
      <c r="E767" s="15">
        <f>E732</f>
        <v>20980000</v>
      </c>
      <c r="F767" s="25">
        <f t="shared" si="96"/>
        <v>20980</v>
      </c>
      <c r="G767" s="12"/>
      <c r="H767" s="12"/>
      <c r="I767" s="12"/>
      <c r="J767" s="12"/>
      <c r="K767" s="144">
        <f t="shared" si="88"/>
        <v>1.056926952141058</v>
      </c>
      <c r="L767" s="131" t="s">
        <v>1180</v>
      </c>
    </row>
    <row r="768" spans="1:12" ht="31.5" x14ac:dyDescent="0.25">
      <c r="A768" s="40" t="s">
        <v>950</v>
      </c>
      <c r="B768" s="42" t="s">
        <v>951</v>
      </c>
      <c r="C768" s="27"/>
      <c r="D768" s="41">
        <v>17890</v>
      </c>
      <c r="E768" s="15">
        <f>E733</f>
        <v>18790000</v>
      </c>
      <c r="F768" s="25">
        <f t="shared" si="96"/>
        <v>18790</v>
      </c>
      <c r="G768" s="12"/>
      <c r="H768" s="12"/>
      <c r="I768" s="12"/>
      <c r="J768" s="12"/>
      <c r="K768" s="144">
        <f t="shared" si="88"/>
        <v>1.0503074343208496</v>
      </c>
      <c r="L768" s="131" t="s">
        <v>1180</v>
      </c>
    </row>
    <row r="769" spans="1:12" ht="31.5" x14ac:dyDescent="0.25">
      <c r="A769" s="40" t="s">
        <v>952</v>
      </c>
      <c r="B769" s="42" t="s">
        <v>953</v>
      </c>
      <c r="C769" s="27"/>
      <c r="D769" s="41">
        <v>17890</v>
      </c>
      <c r="E769" s="15">
        <f>E768</f>
        <v>18790000</v>
      </c>
      <c r="F769" s="25">
        <f t="shared" si="96"/>
        <v>18790</v>
      </c>
      <c r="G769" s="12"/>
      <c r="H769" s="12"/>
      <c r="I769" s="12"/>
      <c r="J769" s="12"/>
      <c r="K769" s="144">
        <f t="shared" si="88"/>
        <v>1.0503074343208496</v>
      </c>
      <c r="L769" s="131" t="s">
        <v>1180</v>
      </c>
    </row>
    <row r="770" spans="1:12" ht="31.5" x14ac:dyDescent="0.25">
      <c r="A770" s="40" t="s">
        <v>954</v>
      </c>
      <c r="B770" s="42" t="s">
        <v>870</v>
      </c>
      <c r="C770" s="27"/>
      <c r="D770" s="41">
        <v>13070</v>
      </c>
      <c r="E770" s="15">
        <f>E737</f>
        <v>13710000</v>
      </c>
      <c r="F770" s="25">
        <f t="shared" si="96"/>
        <v>13710</v>
      </c>
      <c r="G770" s="12"/>
      <c r="H770" s="12"/>
      <c r="I770" s="12"/>
      <c r="J770" s="12"/>
      <c r="K770" s="144">
        <f t="shared" si="88"/>
        <v>1.0489671002295333</v>
      </c>
      <c r="L770" s="131" t="s">
        <v>1180</v>
      </c>
    </row>
    <row r="771" spans="1:12" ht="31.5" x14ac:dyDescent="0.25">
      <c r="A771" s="40" t="s">
        <v>955</v>
      </c>
      <c r="B771" s="42" t="s">
        <v>956</v>
      </c>
      <c r="C771" s="27"/>
      <c r="D771" s="41">
        <v>13070</v>
      </c>
      <c r="E771" s="15">
        <f>E770</f>
        <v>13710000</v>
      </c>
      <c r="F771" s="25">
        <f t="shared" si="96"/>
        <v>13710</v>
      </c>
      <c r="G771" s="12"/>
      <c r="H771" s="12"/>
      <c r="I771" s="12"/>
      <c r="J771" s="12"/>
      <c r="K771" s="144">
        <f t="shared" si="88"/>
        <v>1.0489671002295333</v>
      </c>
      <c r="L771" s="131" t="s">
        <v>1180</v>
      </c>
    </row>
    <row r="772" spans="1:12" ht="31.5" x14ac:dyDescent="0.25">
      <c r="A772" s="40" t="s">
        <v>957</v>
      </c>
      <c r="B772" s="42" t="s">
        <v>958</v>
      </c>
      <c r="C772" s="27"/>
      <c r="D772" s="41">
        <v>10380</v>
      </c>
      <c r="E772" s="15">
        <f>E764</f>
        <v>10870000</v>
      </c>
      <c r="F772" s="25">
        <f t="shared" si="96"/>
        <v>10870</v>
      </c>
      <c r="G772" s="12"/>
      <c r="H772" s="12"/>
      <c r="I772" s="12"/>
      <c r="J772" s="12"/>
      <c r="K772" s="144">
        <f t="shared" si="88"/>
        <v>1.0472061657032756</v>
      </c>
      <c r="L772" s="131" t="s">
        <v>1180</v>
      </c>
    </row>
    <row r="773" spans="1:12" ht="78.75" x14ac:dyDescent="0.25">
      <c r="A773" s="38">
        <v>11</v>
      </c>
      <c r="B773" s="39" t="s">
        <v>959</v>
      </c>
      <c r="C773" s="27"/>
      <c r="D773" s="40"/>
      <c r="E773" s="14"/>
      <c r="F773" s="25"/>
      <c r="G773" s="12"/>
      <c r="H773" s="12"/>
      <c r="I773" s="12"/>
      <c r="J773" s="12"/>
      <c r="K773" s="144"/>
      <c r="L773" s="131" t="s">
        <v>1180</v>
      </c>
    </row>
    <row r="774" spans="1:12" ht="31.5" x14ac:dyDescent="0.25">
      <c r="A774" s="40" t="s">
        <v>385</v>
      </c>
      <c r="B774" s="42" t="s">
        <v>960</v>
      </c>
      <c r="C774" s="27"/>
      <c r="D774" s="41">
        <v>19850</v>
      </c>
      <c r="E774" s="15">
        <v>20980000</v>
      </c>
      <c r="F774" s="25">
        <f t="shared" si="96"/>
        <v>20980</v>
      </c>
      <c r="G774" s="12"/>
      <c r="H774" s="12"/>
      <c r="I774" s="12"/>
      <c r="J774" s="12"/>
      <c r="K774" s="144">
        <f t="shared" si="88"/>
        <v>1.056926952141058</v>
      </c>
      <c r="L774" s="131" t="s">
        <v>1180</v>
      </c>
    </row>
    <row r="775" spans="1:12" ht="31.5" x14ac:dyDescent="0.25">
      <c r="A775" s="40" t="s">
        <v>386</v>
      </c>
      <c r="B775" s="42" t="s">
        <v>961</v>
      </c>
      <c r="C775" s="27"/>
      <c r="D775" s="41">
        <v>17890</v>
      </c>
      <c r="E775" s="15">
        <v>18790000</v>
      </c>
      <c r="F775" s="25">
        <f t="shared" si="96"/>
        <v>18790</v>
      </c>
      <c r="G775" s="12"/>
      <c r="H775" s="12"/>
      <c r="I775" s="12"/>
      <c r="J775" s="12"/>
      <c r="K775" s="144">
        <f t="shared" si="88"/>
        <v>1.0503074343208496</v>
      </c>
      <c r="L775" s="131" t="s">
        <v>1180</v>
      </c>
    </row>
    <row r="776" spans="1:12" ht="31.5" x14ac:dyDescent="0.25">
      <c r="A776" s="40" t="s">
        <v>735</v>
      </c>
      <c r="B776" s="42" t="s">
        <v>962</v>
      </c>
      <c r="C776" s="27"/>
      <c r="D776" s="41">
        <v>10380</v>
      </c>
      <c r="E776" s="15">
        <v>10870000</v>
      </c>
      <c r="F776" s="25">
        <f t="shared" si="96"/>
        <v>10870</v>
      </c>
      <c r="G776" s="12"/>
      <c r="H776" s="12"/>
      <c r="I776" s="12"/>
      <c r="J776" s="12"/>
      <c r="K776" s="144">
        <f t="shared" si="88"/>
        <v>1.0472061657032756</v>
      </c>
      <c r="L776" s="131" t="s">
        <v>1180</v>
      </c>
    </row>
    <row r="777" spans="1:12" ht="31.5" x14ac:dyDescent="0.25">
      <c r="A777" s="40" t="s">
        <v>736</v>
      </c>
      <c r="B777" s="42" t="s">
        <v>963</v>
      </c>
      <c r="C777" s="27"/>
      <c r="D777" s="41">
        <v>18540</v>
      </c>
      <c r="E777" s="15">
        <v>19520000</v>
      </c>
      <c r="F777" s="25">
        <f t="shared" si="96"/>
        <v>19520</v>
      </c>
      <c r="G777" s="12"/>
      <c r="H777" s="12"/>
      <c r="I777" s="12"/>
      <c r="J777" s="12"/>
      <c r="K777" s="144">
        <f t="shared" si="88"/>
        <v>1.0528586839266452</v>
      </c>
      <c r="L777" s="131" t="s">
        <v>1180</v>
      </c>
    </row>
    <row r="778" spans="1:12" ht="31.5" x14ac:dyDescent="0.25">
      <c r="A778" s="40" t="s">
        <v>737</v>
      </c>
      <c r="B778" s="42" t="s">
        <v>964</v>
      </c>
      <c r="C778" s="27"/>
      <c r="D778" s="41">
        <v>10380</v>
      </c>
      <c r="E778" s="15">
        <f>E776</f>
        <v>10870000</v>
      </c>
      <c r="F778" s="25">
        <f t="shared" si="96"/>
        <v>10870</v>
      </c>
      <c r="G778" s="12"/>
      <c r="H778" s="12"/>
      <c r="I778" s="12"/>
      <c r="J778" s="12"/>
      <c r="K778" s="144">
        <f t="shared" si="88"/>
        <v>1.0472061657032756</v>
      </c>
      <c r="L778" s="131" t="s">
        <v>1180</v>
      </c>
    </row>
    <row r="779" spans="1:12" ht="31.5" x14ac:dyDescent="0.25">
      <c r="A779" s="40" t="s">
        <v>738</v>
      </c>
      <c r="B779" s="42" t="s">
        <v>965</v>
      </c>
      <c r="C779" s="27"/>
      <c r="D779" s="41">
        <v>10380</v>
      </c>
      <c r="E779" s="15">
        <f>E778</f>
        <v>10870000</v>
      </c>
      <c r="F779" s="25">
        <f t="shared" si="96"/>
        <v>10870</v>
      </c>
      <c r="G779" s="12"/>
      <c r="H779" s="12"/>
      <c r="I779" s="12"/>
      <c r="J779" s="12"/>
      <c r="K779" s="144">
        <f t="shared" si="88"/>
        <v>1.0472061657032756</v>
      </c>
      <c r="L779" s="131" t="s">
        <v>1180</v>
      </c>
    </row>
    <row r="780" spans="1:12" ht="31.5" x14ac:dyDescent="0.25">
      <c r="A780" s="40" t="s">
        <v>739</v>
      </c>
      <c r="B780" s="42" t="s">
        <v>966</v>
      </c>
      <c r="C780" s="27"/>
      <c r="D780" s="41">
        <v>9320</v>
      </c>
      <c r="E780" s="15">
        <v>9790000</v>
      </c>
      <c r="F780" s="25">
        <f t="shared" si="96"/>
        <v>9790</v>
      </c>
      <c r="G780" s="12"/>
      <c r="H780" s="12"/>
      <c r="I780" s="12"/>
      <c r="J780" s="12"/>
      <c r="K780" s="144">
        <f t="shared" si="88"/>
        <v>1.0504291845493563</v>
      </c>
      <c r="L780" s="131" t="s">
        <v>1180</v>
      </c>
    </row>
    <row r="781" spans="1:12" ht="31.5" x14ac:dyDescent="0.25">
      <c r="A781" s="40" t="s">
        <v>740</v>
      </c>
      <c r="B781" s="42" t="s">
        <v>967</v>
      </c>
      <c r="C781" s="27"/>
      <c r="D781" s="41">
        <v>9320</v>
      </c>
      <c r="E781" s="15">
        <f>E780</f>
        <v>9790000</v>
      </c>
      <c r="F781" s="25">
        <f t="shared" si="96"/>
        <v>9790</v>
      </c>
      <c r="G781" s="12"/>
      <c r="H781" s="12"/>
      <c r="I781" s="12"/>
      <c r="J781" s="12"/>
      <c r="K781" s="144">
        <f t="shared" si="88"/>
        <v>1.0504291845493563</v>
      </c>
      <c r="L781" s="131" t="s">
        <v>1180</v>
      </c>
    </row>
    <row r="782" spans="1:12" ht="31.5" x14ac:dyDescent="0.25">
      <c r="A782" s="40" t="s">
        <v>741</v>
      </c>
      <c r="B782" s="42" t="s">
        <v>968</v>
      </c>
      <c r="C782" s="27"/>
      <c r="D782" s="41">
        <v>9320</v>
      </c>
      <c r="E782" s="15">
        <f>E781</f>
        <v>9790000</v>
      </c>
      <c r="F782" s="25">
        <f t="shared" si="96"/>
        <v>9790</v>
      </c>
      <c r="G782" s="12"/>
      <c r="H782" s="12"/>
      <c r="I782" s="12"/>
      <c r="J782" s="12"/>
      <c r="K782" s="144">
        <f t="shared" si="88"/>
        <v>1.0504291845493563</v>
      </c>
      <c r="L782" s="131" t="s">
        <v>1180</v>
      </c>
    </row>
    <row r="783" spans="1:12" hidden="1" x14ac:dyDescent="0.25">
      <c r="A783" s="38">
        <v>12</v>
      </c>
      <c r="B783" s="39" t="s">
        <v>969</v>
      </c>
      <c r="C783" s="27"/>
      <c r="D783" s="40"/>
      <c r="E783" s="14"/>
      <c r="F783" s="25"/>
      <c r="G783" s="12"/>
      <c r="H783" s="12"/>
      <c r="I783" s="12"/>
      <c r="J783" s="12"/>
      <c r="K783" s="144"/>
      <c r="L783" s="131" t="s">
        <v>1168</v>
      </c>
    </row>
    <row r="784" spans="1:12" hidden="1" x14ac:dyDescent="0.25">
      <c r="A784" s="40" t="s">
        <v>798</v>
      </c>
      <c r="B784" s="42" t="s">
        <v>970</v>
      </c>
      <c r="C784" s="27"/>
      <c r="D784" s="41">
        <v>14940</v>
      </c>
      <c r="E784" s="15">
        <f>'[132]13,5m'!$C$57</f>
        <v>15670000</v>
      </c>
      <c r="F784" s="25">
        <f t="shared" si="96"/>
        <v>15670</v>
      </c>
      <c r="G784" s="12">
        <f t="shared" ref="G784:G833" si="97">F784*0.5</f>
        <v>7835</v>
      </c>
      <c r="H784" s="12">
        <f t="shared" ref="H784:H833" si="98">F784*0.4</f>
        <v>6268</v>
      </c>
      <c r="I784" s="12">
        <f t="shared" ref="I784:I833" si="99">F784*0.3</f>
        <v>4701</v>
      </c>
      <c r="J784" s="12">
        <f t="shared" ref="J784:J833" si="100">F784*0.2</f>
        <v>3134</v>
      </c>
      <c r="K784" s="144">
        <f t="shared" ref="K784:K833" si="101">F784/D784</f>
        <v>1.0488621151271753</v>
      </c>
      <c r="L784" s="131" t="s">
        <v>1168</v>
      </c>
    </row>
    <row r="785" spans="1:12" hidden="1" x14ac:dyDescent="0.25">
      <c r="A785" s="40" t="s">
        <v>799</v>
      </c>
      <c r="B785" s="42" t="s">
        <v>971</v>
      </c>
      <c r="C785" s="27"/>
      <c r="D785" s="41">
        <v>13450</v>
      </c>
      <c r="E785" s="15">
        <f>'[132]12m'!$C$57</f>
        <v>14080000</v>
      </c>
      <c r="F785" s="25">
        <f t="shared" si="96"/>
        <v>14080</v>
      </c>
      <c r="G785" s="12">
        <f t="shared" si="97"/>
        <v>7040</v>
      </c>
      <c r="H785" s="12">
        <f t="shared" si="98"/>
        <v>5632</v>
      </c>
      <c r="I785" s="12">
        <f t="shared" si="99"/>
        <v>4224</v>
      </c>
      <c r="J785" s="12">
        <f t="shared" si="100"/>
        <v>2816</v>
      </c>
      <c r="K785" s="144">
        <f t="shared" si="101"/>
        <v>1.0468401486988848</v>
      </c>
      <c r="L785" s="131" t="s">
        <v>1168</v>
      </c>
    </row>
    <row r="786" spans="1:12" hidden="1" x14ac:dyDescent="0.25">
      <c r="A786" s="40" t="s">
        <v>800</v>
      </c>
      <c r="B786" s="42" t="s">
        <v>972</v>
      </c>
      <c r="C786" s="27"/>
      <c r="D786" s="41">
        <v>12510</v>
      </c>
      <c r="E786" s="15">
        <f>'[132]10m'!$C$56</f>
        <v>13170000</v>
      </c>
      <c r="F786" s="25">
        <f t="shared" si="96"/>
        <v>13170</v>
      </c>
      <c r="G786" s="12">
        <f t="shared" si="97"/>
        <v>6585</v>
      </c>
      <c r="H786" s="12">
        <f t="shared" si="98"/>
        <v>5268</v>
      </c>
      <c r="I786" s="12">
        <f t="shared" si="99"/>
        <v>3951</v>
      </c>
      <c r="J786" s="12">
        <f t="shared" si="100"/>
        <v>2634</v>
      </c>
      <c r="K786" s="144">
        <f t="shared" si="101"/>
        <v>1.0527577937649879</v>
      </c>
      <c r="L786" s="131" t="s">
        <v>1168</v>
      </c>
    </row>
    <row r="787" spans="1:12" hidden="1" x14ac:dyDescent="0.25">
      <c r="A787" s="40" t="s">
        <v>801</v>
      </c>
      <c r="B787" s="42" t="s">
        <v>973</v>
      </c>
      <c r="C787" s="27"/>
      <c r="D787" s="41">
        <v>12510</v>
      </c>
      <c r="E787" s="15">
        <f>E786</f>
        <v>13170000</v>
      </c>
      <c r="F787" s="25">
        <f t="shared" si="96"/>
        <v>13170</v>
      </c>
      <c r="G787" s="12">
        <f t="shared" si="97"/>
        <v>6585</v>
      </c>
      <c r="H787" s="12">
        <f t="shared" si="98"/>
        <v>5268</v>
      </c>
      <c r="I787" s="12">
        <f t="shared" si="99"/>
        <v>3951</v>
      </c>
      <c r="J787" s="12">
        <f t="shared" si="100"/>
        <v>2634</v>
      </c>
      <c r="K787" s="144">
        <f t="shared" si="101"/>
        <v>1.0527577937649879</v>
      </c>
      <c r="L787" s="131" t="s">
        <v>1168</v>
      </c>
    </row>
    <row r="788" spans="1:12" hidden="1" x14ac:dyDescent="0.25">
      <c r="A788" s="38">
        <v>13</v>
      </c>
      <c r="B788" s="39" t="s">
        <v>974</v>
      </c>
      <c r="C788" s="27"/>
      <c r="D788" s="40"/>
      <c r="E788" s="14"/>
      <c r="F788" s="25"/>
      <c r="G788" s="12"/>
      <c r="H788" s="12"/>
      <c r="I788" s="12"/>
      <c r="J788" s="12"/>
      <c r="K788" s="144"/>
      <c r="L788" s="131" t="s">
        <v>1187</v>
      </c>
    </row>
    <row r="789" spans="1:12" hidden="1" x14ac:dyDescent="0.25">
      <c r="A789" s="40" t="s">
        <v>387</v>
      </c>
      <c r="B789" s="42" t="s">
        <v>975</v>
      </c>
      <c r="C789" s="27"/>
      <c r="D789" s="41">
        <v>6950</v>
      </c>
      <c r="E789" s="15">
        <f>'[133]6.950'!$C$57</f>
        <v>7270000</v>
      </c>
      <c r="F789" s="25">
        <f t="shared" si="96"/>
        <v>7270</v>
      </c>
      <c r="G789" s="12"/>
      <c r="H789" s="12"/>
      <c r="I789" s="12"/>
      <c r="J789" s="12"/>
      <c r="K789" s="144">
        <f t="shared" si="101"/>
        <v>1.0460431654676259</v>
      </c>
      <c r="L789" s="131" t="s">
        <v>1187</v>
      </c>
    </row>
    <row r="790" spans="1:12" hidden="1" x14ac:dyDescent="0.25">
      <c r="A790" s="40" t="s">
        <v>388</v>
      </c>
      <c r="B790" s="42" t="s">
        <v>976</v>
      </c>
      <c r="C790" s="27"/>
      <c r="D790" s="41">
        <v>6570</v>
      </c>
      <c r="E790" s="15">
        <f>'[133]6.570'!$C$57</f>
        <v>6890000</v>
      </c>
      <c r="F790" s="25">
        <f t="shared" si="96"/>
        <v>6890</v>
      </c>
      <c r="G790" s="12"/>
      <c r="H790" s="12"/>
      <c r="I790" s="12"/>
      <c r="J790" s="12"/>
      <c r="K790" s="144">
        <f t="shared" si="101"/>
        <v>1.0487062404870624</v>
      </c>
      <c r="L790" s="131" t="s">
        <v>1187</v>
      </c>
    </row>
    <row r="791" spans="1:12" hidden="1" x14ac:dyDescent="0.25">
      <c r="A791" s="40" t="s">
        <v>802</v>
      </c>
      <c r="B791" s="42" t="s">
        <v>977</v>
      </c>
      <c r="C791" s="27"/>
      <c r="D791" s="41">
        <v>6130</v>
      </c>
      <c r="E791" s="15">
        <f>'[133]6.130'!$C$57</f>
        <v>6480000</v>
      </c>
      <c r="F791" s="25">
        <f t="shared" si="96"/>
        <v>6480</v>
      </c>
      <c r="G791" s="12"/>
      <c r="H791" s="12"/>
      <c r="I791" s="12"/>
      <c r="J791" s="12"/>
      <c r="K791" s="144">
        <f t="shared" si="101"/>
        <v>1.0570962479608483</v>
      </c>
      <c r="L791" s="131" t="s">
        <v>1187</v>
      </c>
    </row>
    <row r="792" spans="1:12" hidden="1" x14ac:dyDescent="0.25">
      <c r="A792" s="40" t="s">
        <v>803</v>
      </c>
      <c r="B792" s="42" t="s">
        <v>978</v>
      </c>
      <c r="C792" s="27"/>
      <c r="D792" s="41">
        <v>6130</v>
      </c>
      <c r="E792" s="15">
        <f>E791</f>
        <v>6480000</v>
      </c>
      <c r="F792" s="25">
        <f t="shared" si="96"/>
        <v>6480</v>
      </c>
      <c r="G792" s="12"/>
      <c r="H792" s="12"/>
      <c r="I792" s="12"/>
      <c r="J792" s="12"/>
      <c r="K792" s="144">
        <f t="shared" si="101"/>
        <v>1.0570962479608483</v>
      </c>
      <c r="L792" s="131" t="s">
        <v>1187</v>
      </c>
    </row>
    <row r="793" spans="1:12" hidden="1" x14ac:dyDescent="0.25">
      <c r="A793" s="40" t="s">
        <v>804</v>
      </c>
      <c r="B793" s="42" t="s">
        <v>979</v>
      </c>
      <c r="C793" s="27"/>
      <c r="D793" s="41">
        <v>6130</v>
      </c>
      <c r="E793" s="15">
        <f t="shared" ref="E793:E794" si="102">E792</f>
        <v>6480000</v>
      </c>
      <c r="F793" s="25">
        <f t="shared" si="96"/>
        <v>6480</v>
      </c>
      <c r="G793" s="12"/>
      <c r="H793" s="12"/>
      <c r="I793" s="12"/>
      <c r="J793" s="12"/>
      <c r="K793" s="144">
        <f t="shared" si="101"/>
        <v>1.0570962479608483</v>
      </c>
      <c r="L793" s="131" t="s">
        <v>1187</v>
      </c>
    </row>
    <row r="794" spans="1:12" hidden="1" x14ac:dyDescent="0.25">
      <c r="A794" s="40" t="s">
        <v>980</v>
      </c>
      <c r="B794" s="42" t="s">
        <v>981</v>
      </c>
      <c r="C794" s="27"/>
      <c r="D794" s="41">
        <v>6130</v>
      </c>
      <c r="E794" s="15">
        <f t="shared" si="102"/>
        <v>6480000</v>
      </c>
      <c r="F794" s="25">
        <f t="shared" si="96"/>
        <v>6480</v>
      </c>
      <c r="G794" s="12"/>
      <c r="H794" s="12"/>
      <c r="I794" s="12"/>
      <c r="J794" s="12"/>
      <c r="K794" s="144">
        <f t="shared" si="101"/>
        <v>1.0570962479608483</v>
      </c>
      <c r="L794" s="131" t="s">
        <v>1187</v>
      </c>
    </row>
    <row r="795" spans="1:12" hidden="1" x14ac:dyDescent="0.25">
      <c r="A795" s="40" t="s">
        <v>982</v>
      </c>
      <c r="B795" s="42" t="s">
        <v>983</v>
      </c>
      <c r="C795" s="27"/>
      <c r="D795" s="41">
        <v>5840</v>
      </c>
      <c r="E795" s="15">
        <f>'[133]5.840'!$C$57</f>
        <v>6140000</v>
      </c>
      <c r="F795" s="25">
        <f t="shared" si="96"/>
        <v>6140</v>
      </c>
      <c r="G795" s="12"/>
      <c r="H795" s="12"/>
      <c r="I795" s="12"/>
      <c r="J795" s="12"/>
      <c r="K795" s="144">
        <f t="shared" si="101"/>
        <v>1.0513698630136987</v>
      </c>
      <c r="L795" s="131" t="s">
        <v>1187</v>
      </c>
    </row>
    <row r="796" spans="1:12" hidden="1" x14ac:dyDescent="0.25">
      <c r="A796" s="40" t="s">
        <v>984</v>
      </c>
      <c r="B796" s="42" t="s">
        <v>985</v>
      </c>
      <c r="C796" s="27"/>
      <c r="D796" s="41">
        <v>6950</v>
      </c>
      <c r="E796" s="15">
        <f>E789</f>
        <v>7270000</v>
      </c>
      <c r="F796" s="25">
        <f t="shared" si="96"/>
        <v>7270</v>
      </c>
      <c r="G796" s="12"/>
      <c r="H796" s="12"/>
      <c r="I796" s="12"/>
      <c r="J796" s="12"/>
      <c r="K796" s="144">
        <f t="shared" si="101"/>
        <v>1.0460431654676259</v>
      </c>
      <c r="L796" s="131" t="s">
        <v>1187</v>
      </c>
    </row>
    <row r="797" spans="1:12" hidden="1" x14ac:dyDescent="0.25">
      <c r="A797" s="40" t="s">
        <v>986</v>
      </c>
      <c r="B797" s="42" t="s">
        <v>987</v>
      </c>
      <c r="C797" s="27"/>
      <c r="D797" s="41">
        <v>6570</v>
      </c>
      <c r="E797" s="15">
        <f>E790</f>
        <v>6890000</v>
      </c>
      <c r="F797" s="25">
        <f t="shared" si="96"/>
        <v>6890</v>
      </c>
      <c r="G797" s="12"/>
      <c r="H797" s="12"/>
      <c r="I797" s="12"/>
      <c r="J797" s="12"/>
      <c r="K797" s="144">
        <f t="shared" si="101"/>
        <v>1.0487062404870624</v>
      </c>
      <c r="L797" s="131" t="s">
        <v>1187</v>
      </c>
    </row>
    <row r="798" spans="1:12" ht="31.5" hidden="1" x14ac:dyDescent="0.25">
      <c r="A798" s="40" t="s">
        <v>988</v>
      </c>
      <c r="B798" s="42" t="s">
        <v>989</v>
      </c>
      <c r="C798" s="27"/>
      <c r="D798" s="41">
        <v>6130</v>
      </c>
      <c r="E798" s="15">
        <f>E791</f>
        <v>6480000</v>
      </c>
      <c r="F798" s="25">
        <f t="shared" si="96"/>
        <v>6480</v>
      </c>
      <c r="G798" s="12"/>
      <c r="H798" s="12"/>
      <c r="I798" s="12"/>
      <c r="J798" s="12"/>
      <c r="K798" s="144">
        <f t="shared" si="101"/>
        <v>1.0570962479608483</v>
      </c>
      <c r="L798" s="131" t="s">
        <v>1187</v>
      </c>
    </row>
    <row r="799" spans="1:12" ht="31.5" hidden="1" x14ac:dyDescent="0.25">
      <c r="A799" s="40" t="s">
        <v>990</v>
      </c>
      <c r="B799" s="42" t="s">
        <v>991</v>
      </c>
      <c r="C799" s="27"/>
      <c r="D799" s="41">
        <v>5840</v>
      </c>
      <c r="E799" s="15">
        <f>E795</f>
        <v>6140000</v>
      </c>
      <c r="F799" s="25">
        <f t="shared" si="96"/>
        <v>6140</v>
      </c>
      <c r="G799" s="12"/>
      <c r="H799" s="12"/>
      <c r="I799" s="12"/>
      <c r="J799" s="12"/>
      <c r="K799" s="144">
        <f t="shared" si="101"/>
        <v>1.0513698630136987</v>
      </c>
      <c r="L799" s="131" t="s">
        <v>1187</v>
      </c>
    </row>
    <row r="800" spans="1:12" ht="47.25" x14ac:dyDescent="0.25">
      <c r="A800" s="38">
        <v>14</v>
      </c>
      <c r="B800" s="39" t="s">
        <v>992</v>
      </c>
      <c r="C800" s="27"/>
      <c r="D800" s="40"/>
      <c r="E800" s="14"/>
      <c r="F800" s="25"/>
      <c r="G800" s="12"/>
      <c r="H800" s="12"/>
      <c r="I800" s="12"/>
      <c r="J800" s="12"/>
      <c r="K800" s="144"/>
      <c r="L800" s="131" t="s">
        <v>1180</v>
      </c>
    </row>
    <row r="801" spans="1:12" x14ac:dyDescent="0.25">
      <c r="A801" s="40" t="s">
        <v>389</v>
      </c>
      <c r="B801" s="42" t="s">
        <v>890</v>
      </c>
      <c r="C801" s="27"/>
      <c r="D801" s="41">
        <v>22570</v>
      </c>
      <c r="E801" s="15">
        <f>'[134]1. Thích Quảng Đức'!$C$56</f>
        <v>23650000</v>
      </c>
      <c r="F801" s="25">
        <f t="shared" si="96"/>
        <v>23650</v>
      </c>
      <c r="G801" s="12"/>
      <c r="H801" s="12"/>
      <c r="I801" s="12"/>
      <c r="J801" s="12"/>
      <c r="K801" s="144">
        <f t="shared" si="101"/>
        <v>1.0478511298183428</v>
      </c>
      <c r="L801" s="131" t="s">
        <v>1180</v>
      </c>
    </row>
    <row r="802" spans="1:12" x14ac:dyDescent="0.25">
      <c r="A802" s="40" t="s">
        <v>393</v>
      </c>
      <c r="B802" s="42" t="s">
        <v>889</v>
      </c>
      <c r="C802" s="27"/>
      <c r="D802" s="41">
        <v>22570</v>
      </c>
      <c r="E802" s="15">
        <f>E801</f>
        <v>23650000</v>
      </c>
      <c r="F802" s="25">
        <f t="shared" si="96"/>
        <v>23650</v>
      </c>
      <c r="G802" s="12"/>
      <c r="H802" s="12"/>
      <c r="I802" s="12"/>
      <c r="J802" s="12"/>
      <c r="K802" s="144">
        <f t="shared" si="101"/>
        <v>1.0478511298183428</v>
      </c>
      <c r="L802" s="131" t="s">
        <v>1180</v>
      </c>
    </row>
    <row r="803" spans="1:12" x14ac:dyDescent="0.25">
      <c r="A803" s="40" t="s">
        <v>394</v>
      </c>
      <c r="B803" s="42" t="s">
        <v>993</v>
      </c>
      <c r="C803" s="27"/>
      <c r="D803" s="41">
        <v>20850</v>
      </c>
      <c r="E803" s="15">
        <f>'[134]3. Trần Văn Dư'!$C$56</f>
        <v>21830000</v>
      </c>
      <c r="F803" s="25">
        <f t="shared" si="96"/>
        <v>21830</v>
      </c>
      <c r="G803" s="12"/>
      <c r="H803" s="12"/>
      <c r="I803" s="12"/>
      <c r="J803" s="12"/>
      <c r="K803" s="144">
        <f t="shared" si="101"/>
        <v>1.0470023980815348</v>
      </c>
      <c r="L803" s="131" t="s">
        <v>1180</v>
      </c>
    </row>
    <row r="804" spans="1:12" x14ac:dyDescent="0.25">
      <c r="A804" s="40" t="s">
        <v>395</v>
      </c>
      <c r="B804" s="42" t="s">
        <v>994</v>
      </c>
      <c r="C804" s="27"/>
      <c r="D804" s="41">
        <v>18400</v>
      </c>
      <c r="E804" s="15">
        <f>'[134]4. Nguyễn Công Bình'!$C$56</f>
        <v>19320000</v>
      </c>
      <c r="F804" s="25">
        <f t="shared" si="96"/>
        <v>19320</v>
      </c>
      <c r="G804" s="12"/>
      <c r="H804" s="12"/>
      <c r="I804" s="12"/>
      <c r="J804" s="12"/>
      <c r="K804" s="144">
        <f t="shared" si="101"/>
        <v>1.05</v>
      </c>
      <c r="L804" s="131" t="s">
        <v>1180</v>
      </c>
    </row>
    <row r="805" spans="1:12" x14ac:dyDescent="0.25">
      <c r="A805" s="40" t="s">
        <v>396</v>
      </c>
      <c r="B805" s="42" t="s">
        <v>995</v>
      </c>
      <c r="C805" s="27"/>
      <c r="D805" s="41">
        <v>18400</v>
      </c>
      <c r="E805" s="15">
        <f>E804</f>
        <v>19320000</v>
      </c>
      <c r="F805" s="25">
        <f t="shared" si="96"/>
        <v>19320</v>
      </c>
      <c r="G805" s="12"/>
      <c r="H805" s="12"/>
      <c r="I805" s="12"/>
      <c r="J805" s="12"/>
      <c r="K805" s="144">
        <f t="shared" si="101"/>
        <v>1.05</v>
      </c>
      <c r="L805" s="131" t="s">
        <v>1180</v>
      </c>
    </row>
    <row r="806" spans="1:12" x14ac:dyDescent="0.25">
      <c r="A806" s="40" t="s">
        <v>397</v>
      </c>
      <c r="B806" s="42" t="s">
        <v>996</v>
      </c>
      <c r="C806" s="27"/>
      <c r="D806" s="41">
        <v>18400</v>
      </c>
      <c r="E806" s="15">
        <f>E805</f>
        <v>19320000</v>
      </c>
      <c r="F806" s="25">
        <f t="shared" si="96"/>
        <v>19320</v>
      </c>
      <c r="G806" s="12"/>
      <c r="H806" s="12"/>
      <c r="I806" s="12"/>
      <c r="J806" s="12"/>
      <c r="K806" s="144">
        <f t="shared" si="101"/>
        <v>1.05</v>
      </c>
      <c r="L806" s="131" t="s">
        <v>1180</v>
      </c>
    </row>
    <row r="807" spans="1:12" x14ac:dyDescent="0.25">
      <c r="A807" s="40" t="s">
        <v>997</v>
      </c>
      <c r="B807" s="42" t="s">
        <v>998</v>
      </c>
      <c r="C807" s="27"/>
      <c r="D807" s="41">
        <v>18400</v>
      </c>
      <c r="E807" s="15">
        <f>E806</f>
        <v>19320000</v>
      </c>
      <c r="F807" s="25">
        <f t="shared" ref="F807:F833" si="103">E807/1000</f>
        <v>19320</v>
      </c>
      <c r="G807" s="12"/>
      <c r="H807" s="12"/>
      <c r="I807" s="12"/>
      <c r="J807" s="12"/>
      <c r="K807" s="144">
        <f t="shared" si="101"/>
        <v>1.05</v>
      </c>
      <c r="L807" s="131" t="s">
        <v>1180</v>
      </c>
    </row>
    <row r="808" spans="1:12" x14ac:dyDescent="0.25">
      <c r="A808" s="40" t="s">
        <v>999</v>
      </c>
      <c r="B808" s="42" t="s">
        <v>1000</v>
      </c>
      <c r="C808" s="27"/>
      <c r="D808" s="41">
        <v>16980</v>
      </c>
      <c r="E808" s="15">
        <f>'[134]8. Vũ Kiệt'!$C$56</f>
        <v>17910000</v>
      </c>
      <c r="F808" s="25">
        <f t="shared" si="103"/>
        <v>17910</v>
      </c>
      <c r="G808" s="12"/>
      <c r="H808" s="12"/>
      <c r="I808" s="12"/>
      <c r="J808" s="12"/>
      <c r="K808" s="144">
        <f t="shared" si="101"/>
        <v>1.0547703180212014</v>
      </c>
      <c r="L808" s="131" t="s">
        <v>1180</v>
      </c>
    </row>
    <row r="809" spans="1:12" x14ac:dyDescent="0.25">
      <c r="A809" s="40" t="s">
        <v>1001</v>
      </c>
      <c r="B809" s="42" t="s">
        <v>1002</v>
      </c>
      <c r="C809" s="27"/>
      <c r="D809" s="41">
        <v>16980</v>
      </c>
      <c r="E809" s="15">
        <f>E808</f>
        <v>17910000</v>
      </c>
      <c r="F809" s="25">
        <f t="shared" si="103"/>
        <v>17910</v>
      </c>
      <c r="G809" s="12"/>
      <c r="H809" s="12"/>
      <c r="I809" s="12"/>
      <c r="J809" s="12"/>
      <c r="K809" s="144">
        <f t="shared" si="101"/>
        <v>1.0547703180212014</v>
      </c>
      <c r="L809" s="131" t="s">
        <v>1180</v>
      </c>
    </row>
    <row r="810" spans="1:12" ht="31.5" x14ac:dyDescent="0.25">
      <c r="A810" s="40" t="s">
        <v>1003</v>
      </c>
      <c r="B810" s="42" t="s">
        <v>1004</v>
      </c>
      <c r="C810" s="27"/>
      <c r="D810" s="41">
        <v>22570</v>
      </c>
      <c r="E810" s="15">
        <f>E801</f>
        <v>23650000</v>
      </c>
      <c r="F810" s="25">
        <f t="shared" si="103"/>
        <v>23650</v>
      </c>
      <c r="G810" s="12"/>
      <c r="H810" s="12"/>
      <c r="I810" s="12"/>
      <c r="J810" s="12"/>
      <c r="K810" s="144">
        <f t="shared" si="101"/>
        <v>1.0478511298183428</v>
      </c>
      <c r="L810" s="131" t="s">
        <v>1180</v>
      </c>
    </row>
    <row r="811" spans="1:12" ht="31.5" x14ac:dyDescent="0.25">
      <c r="A811" s="40" t="s">
        <v>1005</v>
      </c>
      <c r="B811" s="42" t="s">
        <v>1006</v>
      </c>
      <c r="C811" s="27"/>
      <c r="D811" s="41">
        <v>20850</v>
      </c>
      <c r="E811" s="15">
        <f>E803</f>
        <v>21830000</v>
      </c>
      <c r="F811" s="25">
        <f t="shared" si="103"/>
        <v>21830</v>
      </c>
      <c r="G811" s="12"/>
      <c r="H811" s="12"/>
      <c r="I811" s="12"/>
      <c r="J811" s="12"/>
      <c r="K811" s="144">
        <f t="shared" si="101"/>
        <v>1.0470023980815348</v>
      </c>
      <c r="L811" s="131" t="s">
        <v>1180</v>
      </c>
    </row>
    <row r="812" spans="1:12" ht="31.5" x14ac:dyDescent="0.25">
      <c r="A812" s="40" t="s">
        <v>1007</v>
      </c>
      <c r="B812" s="42" t="s">
        <v>1008</v>
      </c>
      <c r="C812" s="27"/>
      <c r="D812" s="41">
        <v>18400</v>
      </c>
      <c r="E812" s="15">
        <f>E804</f>
        <v>19320000</v>
      </c>
      <c r="F812" s="25">
        <f t="shared" si="103"/>
        <v>19320</v>
      </c>
      <c r="G812" s="12"/>
      <c r="H812" s="12"/>
      <c r="I812" s="12"/>
      <c r="J812" s="12"/>
      <c r="K812" s="144">
        <f t="shared" si="101"/>
        <v>1.05</v>
      </c>
      <c r="L812" s="131" t="s">
        <v>1180</v>
      </c>
    </row>
    <row r="813" spans="1:12" ht="31.5" x14ac:dyDescent="0.25">
      <c r="A813" s="40" t="s">
        <v>1009</v>
      </c>
      <c r="B813" s="42" t="s">
        <v>1010</v>
      </c>
      <c r="C813" s="27"/>
      <c r="D813" s="41">
        <v>16980</v>
      </c>
      <c r="E813" s="15">
        <f>E808</f>
        <v>17910000</v>
      </c>
      <c r="F813" s="25">
        <f t="shared" si="103"/>
        <v>17910</v>
      </c>
      <c r="G813" s="12"/>
      <c r="H813" s="12"/>
      <c r="I813" s="12"/>
      <c r="J813" s="12"/>
      <c r="K813" s="144">
        <f t="shared" si="101"/>
        <v>1.0547703180212014</v>
      </c>
      <c r="L813" s="131" t="s">
        <v>1180</v>
      </c>
    </row>
    <row r="814" spans="1:12" ht="31.5" x14ac:dyDescent="0.25">
      <c r="A814" s="38">
        <v>15</v>
      </c>
      <c r="B814" s="39" t="s">
        <v>1011</v>
      </c>
      <c r="C814" s="27"/>
      <c r="D814" s="40"/>
      <c r="E814" s="14"/>
      <c r="F814" s="25"/>
      <c r="G814" s="12"/>
      <c r="H814" s="12"/>
      <c r="I814" s="12"/>
      <c r="J814" s="12"/>
      <c r="K814" s="144"/>
      <c r="L814" s="131" t="s">
        <v>1180</v>
      </c>
    </row>
    <row r="815" spans="1:12" x14ac:dyDescent="0.25">
      <c r="A815" s="40" t="s">
        <v>398</v>
      </c>
      <c r="B815" s="42" t="s">
        <v>1012</v>
      </c>
      <c r="C815" s="27"/>
      <c r="D815" s="41">
        <v>22570</v>
      </c>
      <c r="E815" s="15">
        <f>'[135]QH 22m'!$C$56</f>
        <v>23650000</v>
      </c>
      <c r="F815" s="25">
        <f t="shared" si="103"/>
        <v>23650</v>
      </c>
      <c r="G815" s="12"/>
      <c r="H815" s="12"/>
      <c r="I815" s="12"/>
      <c r="J815" s="12"/>
      <c r="K815" s="144">
        <f t="shared" si="101"/>
        <v>1.0478511298183428</v>
      </c>
      <c r="L815" s="131" t="s">
        <v>1180</v>
      </c>
    </row>
    <row r="816" spans="1:12" x14ac:dyDescent="0.25">
      <c r="A816" s="40" t="s">
        <v>399</v>
      </c>
      <c r="B816" s="42" t="s">
        <v>1013</v>
      </c>
      <c r="C816" s="27"/>
      <c r="D816" s="41">
        <v>16980</v>
      </c>
      <c r="E816" s="15">
        <f>'[135]8. Vũ Kiệt'!$C$56</f>
        <v>17800000</v>
      </c>
      <c r="F816" s="25">
        <f t="shared" si="103"/>
        <v>17800</v>
      </c>
      <c r="G816" s="12"/>
      <c r="H816" s="12"/>
      <c r="I816" s="12"/>
      <c r="J816" s="12"/>
      <c r="K816" s="144">
        <f t="shared" si="101"/>
        <v>1.0482921083627796</v>
      </c>
      <c r="L816" s="131" t="s">
        <v>1180</v>
      </c>
    </row>
    <row r="817" spans="1:12" ht="31.5" hidden="1" x14ac:dyDescent="0.25">
      <c r="A817" s="38">
        <v>17</v>
      </c>
      <c r="B817" s="39" t="s">
        <v>1014</v>
      </c>
      <c r="C817" s="27"/>
      <c r="D817" s="40"/>
      <c r="E817" s="14"/>
      <c r="F817" s="25"/>
      <c r="G817" s="12"/>
      <c r="H817" s="12"/>
      <c r="I817" s="12"/>
      <c r="J817" s="12"/>
      <c r="K817" s="144"/>
      <c r="L817" s="131" t="s">
        <v>1168</v>
      </c>
    </row>
    <row r="818" spans="1:12" hidden="1" x14ac:dyDescent="0.25">
      <c r="A818" s="40" t="s">
        <v>161</v>
      </c>
      <c r="B818" s="42" t="s">
        <v>1015</v>
      </c>
      <c r="C818" s="27"/>
      <c r="D818" s="41">
        <v>5080</v>
      </c>
      <c r="E818" s="15">
        <f>'[136]QH 6m'!$C$57</f>
        <v>5330000</v>
      </c>
      <c r="F818" s="25">
        <f t="shared" si="103"/>
        <v>5330</v>
      </c>
      <c r="G818" s="12">
        <f t="shared" si="97"/>
        <v>2665</v>
      </c>
      <c r="H818" s="12">
        <f t="shared" si="98"/>
        <v>2132</v>
      </c>
      <c r="I818" s="12">
        <f t="shared" si="99"/>
        <v>1599</v>
      </c>
      <c r="J818" s="12">
        <f t="shared" si="100"/>
        <v>1066</v>
      </c>
      <c r="K818" s="144">
        <f t="shared" si="101"/>
        <v>1.0492125984251968</v>
      </c>
      <c r="L818" s="131" t="s">
        <v>1168</v>
      </c>
    </row>
    <row r="819" spans="1:12" ht="31.5" x14ac:dyDescent="0.25">
      <c r="A819" s="38">
        <v>18</v>
      </c>
      <c r="B819" s="39" t="s">
        <v>1016</v>
      </c>
      <c r="C819" s="27"/>
      <c r="D819" s="40"/>
      <c r="E819" s="14"/>
      <c r="F819" s="25"/>
      <c r="G819" s="12"/>
      <c r="H819" s="12"/>
      <c r="I819" s="12"/>
      <c r="J819" s="12"/>
      <c r="K819" s="144"/>
      <c r="L819" s="131" t="s">
        <v>1180</v>
      </c>
    </row>
    <row r="820" spans="1:12" ht="31.5" x14ac:dyDescent="0.25">
      <c r="A820" s="126" t="s">
        <v>442</v>
      </c>
      <c r="B820" s="42" t="s">
        <v>1017</v>
      </c>
      <c r="C820" s="27"/>
      <c r="D820" s="41">
        <v>4620</v>
      </c>
      <c r="E820" s="15">
        <f>'[137]Trương Minh Giảng'!$C$57</f>
        <v>4860000</v>
      </c>
      <c r="F820" s="25">
        <f t="shared" si="103"/>
        <v>4860</v>
      </c>
      <c r="G820" s="12">
        <f t="shared" si="97"/>
        <v>2430</v>
      </c>
      <c r="H820" s="12">
        <f t="shared" si="98"/>
        <v>1944</v>
      </c>
      <c r="I820" s="12">
        <f t="shared" si="99"/>
        <v>1458</v>
      </c>
      <c r="J820" s="12">
        <f t="shared" si="100"/>
        <v>972</v>
      </c>
      <c r="K820" s="144">
        <f t="shared" si="101"/>
        <v>1.051948051948052</v>
      </c>
      <c r="L820" s="131" t="s">
        <v>1180</v>
      </c>
    </row>
    <row r="821" spans="1:12" ht="31.5" x14ac:dyDescent="0.25">
      <c r="A821" s="126" t="s">
        <v>443</v>
      </c>
      <c r="B821" s="42" t="s">
        <v>1018</v>
      </c>
      <c r="C821" s="27"/>
      <c r="D821" s="41">
        <v>5060</v>
      </c>
      <c r="E821" s="15">
        <f>'[137]Trương Hanh'!$C$57</f>
        <v>5330000</v>
      </c>
      <c r="F821" s="25">
        <f t="shared" si="103"/>
        <v>5330</v>
      </c>
      <c r="G821" s="12">
        <f t="shared" si="97"/>
        <v>2665</v>
      </c>
      <c r="H821" s="12">
        <f t="shared" si="98"/>
        <v>2132</v>
      </c>
      <c r="I821" s="12">
        <f t="shared" si="99"/>
        <v>1599</v>
      </c>
      <c r="J821" s="12">
        <f t="shared" si="100"/>
        <v>1066</v>
      </c>
      <c r="K821" s="144">
        <f t="shared" si="101"/>
        <v>1.0533596837944663</v>
      </c>
      <c r="L821" s="131" t="s">
        <v>1180</v>
      </c>
    </row>
    <row r="822" spans="1:12" ht="31.5" x14ac:dyDescent="0.25">
      <c r="A822" s="127">
        <v>19</v>
      </c>
      <c r="B822" s="115" t="s">
        <v>1019</v>
      </c>
      <c r="C822" s="27"/>
      <c r="D822" s="40"/>
      <c r="E822" s="14"/>
      <c r="F822" s="25"/>
      <c r="G822" s="12"/>
      <c r="H822" s="12"/>
      <c r="I822" s="12"/>
      <c r="J822" s="12"/>
      <c r="K822" s="144"/>
      <c r="L822" s="131" t="s">
        <v>1180</v>
      </c>
    </row>
    <row r="823" spans="1:12" x14ac:dyDescent="0.25">
      <c r="A823" s="126" t="s">
        <v>391</v>
      </c>
      <c r="B823" s="42" t="s">
        <v>1020</v>
      </c>
      <c r="C823" s="27"/>
      <c r="D823" s="41">
        <v>8630</v>
      </c>
      <c r="E823" s="15">
        <f>'[138]Nguyễn Phong Sắc'!$C$57</f>
        <v>9040000</v>
      </c>
      <c r="F823" s="25">
        <f t="shared" si="103"/>
        <v>9040</v>
      </c>
      <c r="G823" s="12"/>
      <c r="H823" s="12"/>
      <c r="I823" s="12"/>
      <c r="J823" s="12"/>
      <c r="K823" s="144">
        <f t="shared" si="101"/>
        <v>1.0475086906141367</v>
      </c>
      <c r="L823" s="131" t="s">
        <v>1180</v>
      </c>
    </row>
    <row r="824" spans="1:12" x14ac:dyDescent="0.25">
      <c r="A824" s="126" t="s">
        <v>444</v>
      </c>
      <c r="B824" s="42" t="s">
        <v>1021</v>
      </c>
      <c r="C824" s="27"/>
      <c r="D824" s="41">
        <v>8630</v>
      </c>
      <c r="E824" s="15">
        <f>'[138]Nguyễn Phong Sắc'!$C$57</f>
        <v>9040000</v>
      </c>
      <c r="F824" s="25">
        <f t="shared" si="103"/>
        <v>9040</v>
      </c>
      <c r="G824" s="12"/>
      <c r="H824" s="12"/>
      <c r="I824" s="12"/>
      <c r="J824" s="12"/>
      <c r="K824" s="144">
        <f t="shared" si="101"/>
        <v>1.0475086906141367</v>
      </c>
      <c r="L824" s="131" t="s">
        <v>1180</v>
      </c>
    </row>
    <row r="825" spans="1:12" x14ac:dyDescent="0.25">
      <c r="A825" s="40" t="s">
        <v>1022</v>
      </c>
      <c r="B825" s="42" t="s">
        <v>1023</v>
      </c>
      <c r="C825" s="27"/>
      <c r="D825" s="41">
        <v>9010</v>
      </c>
      <c r="E825" s="15">
        <f>'[138]Đỗ Khắc Chung'!$C$57</f>
        <v>9440000</v>
      </c>
      <c r="F825" s="25">
        <f t="shared" si="103"/>
        <v>9440</v>
      </c>
      <c r="G825" s="12"/>
      <c r="H825" s="12"/>
      <c r="I825" s="12"/>
      <c r="J825" s="12"/>
      <c r="K825" s="144">
        <f t="shared" si="101"/>
        <v>1.0477247502774696</v>
      </c>
      <c r="L825" s="131" t="s">
        <v>1180</v>
      </c>
    </row>
    <row r="826" spans="1:12" x14ac:dyDescent="0.25">
      <c r="A826" s="40" t="s">
        <v>1024</v>
      </c>
      <c r="B826" s="42" t="s">
        <v>1025</v>
      </c>
      <c r="C826" s="27"/>
      <c r="D826" s="41">
        <v>9010</v>
      </c>
      <c r="E826" s="15">
        <f>E825</f>
        <v>9440000</v>
      </c>
      <c r="F826" s="25">
        <f t="shared" si="103"/>
        <v>9440</v>
      </c>
      <c r="G826" s="12"/>
      <c r="H826" s="12"/>
      <c r="I826" s="12"/>
      <c r="J826" s="12"/>
      <c r="K826" s="144">
        <f t="shared" si="101"/>
        <v>1.0477247502774696</v>
      </c>
      <c r="L826" s="131" t="s">
        <v>1180</v>
      </c>
    </row>
    <row r="827" spans="1:12" x14ac:dyDescent="0.25">
      <c r="A827" s="40" t="s">
        <v>1026</v>
      </c>
      <c r="B827" s="42" t="s">
        <v>1027</v>
      </c>
      <c r="C827" s="27"/>
      <c r="D827" s="41">
        <v>9010</v>
      </c>
      <c r="E827" s="15">
        <f>E826</f>
        <v>9440000</v>
      </c>
      <c r="F827" s="25">
        <f t="shared" si="103"/>
        <v>9440</v>
      </c>
      <c r="G827" s="12"/>
      <c r="H827" s="12"/>
      <c r="I827" s="12"/>
      <c r="J827" s="12"/>
      <c r="K827" s="144">
        <f t="shared" si="101"/>
        <v>1.0477247502774696</v>
      </c>
      <c r="L827" s="131" t="s">
        <v>1180</v>
      </c>
    </row>
    <row r="828" spans="1:12" x14ac:dyDescent="0.25">
      <c r="A828" s="40" t="s">
        <v>1028</v>
      </c>
      <c r="B828" s="42" t="s">
        <v>1029</v>
      </c>
      <c r="C828" s="27"/>
      <c r="D828" s="41">
        <v>9010</v>
      </c>
      <c r="E828" s="15">
        <f>E827</f>
        <v>9440000</v>
      </c>
      <c r="F828" s="25">
        <f t="shared" si="103"/>
        <v>9440</v>
      </c>
      <c r="G828" s="12">
        <f t="shared" si="97"/>
        <v>4720</v>
      </c>
      <c r="H828" s="12">
        <f t="shared" si="98"/>
        <v>3776</v>
      </c>
      <c r="I828" s="12">
        <f t="shared" si="99"/>
        <v>2832</v>
      </c>
      <c r="J828" s="12">
        <f t="shared" si="100"/>
        <v>1888</v>
      </c>
      <c r="K828" s="144">
        <f t="shared" si="101"/>
        <v>1.0477247502774696</v>
      </c>
      <c r="L828" s="131" t="s">
        <v>1180</v>
      </c>
    </row>
    <row r="829" spans="1:12" x14ac:dyDescent="0.25">
      <c r="A829" s="40" t="s">
        <v>1030</v>
      </c>
      <c r="B829" s="42" t="s">
        <v>1031</v>
      </c>
      <c r="C829" s="27"/>
      <c r="D829" s="41">
        <v>9010</v>
      </c>
      <c r="E829" s="15">
        <f>E828</f>
        <v>9440000</v>
      </c>
      <c r="F829" s="25">
        <f t="shared" si="103"/>
        <v>9440</v>
      </c>
      <c r="G829" s="12"/>
      <c r="H829" s="12"/>
      <c r="I829" s="12"/>
      <c r="J829" s="12"/>
      <c r="K829" s="144">
        <f t="shared" si="101"/>
        <v>1.0477247502774696</v>
      </c>
      <c r="L829" s="131" t="s">
        <v>1180</v>
      </c>
    </row>
    <row r="830" spans="1:12" x14ac:dyDescent="0.25">
      <c r="A830" s="40" t="s">
        <v>1032</v>
      </c>
      <c r="B830" s="42" t="s">
        <v>1033</v>
      </c>
      <c r="C830" s="27"/>
      <c r="D830" s="41">
        <v>9420</v>
      </c>
      <c r="E830" s="15">
        <f>'[138]Lưu Nhân CHú'!$C$57</f>
        <v>9880000</v>
      </c>
      <c r="F830" s="25">
        <f t="shared" si="103"/>
        <v>9880</v>
      </c>
      <c r="G830" s="12"/>
      <c r="H830" s="12"/>
      <c r="I830" s="12"/>
      <c r="J830" s="12"/>
      <c r="K830" s="144">
        <f t="shared" si="101"/>
        <v>1.0488322717622081</v>
      </c>
      <c r="L830" s="131" t="s">
        <v>1180</v>
      </c>
    </row>
    <row r="831" spans="1:12" x14ac:dyDescent="0.25">
      <c r="A831" s="40" t="s">
        <v>1034</v>
      </c>
      <c r="B831" s="42" t="s">
        <v>1035</v>
      </c>
      <c r="C831" s="27"/>
      <c r="D831" s="41">
        <v>10370</v>
      </c>
      <c r="E831" s="15">
        <f>'[138]Đỗ Lý Khiên'!$C$57</f>
        <v>10870000</v>
      </c>
      <c r="F831" s="25">
        <f t="shared" si="103"/>
        <v>10870</v>
      </c>
      <c r="G831" s="12"/>
      <c r="H831" s="12"/>
      <c r="I831" s="12"/>
      <c r="J831" s="12"/>
      <c r="K831" s="144">
        <f t="shared" si="101"/>
        <v>1.0482160077145612</v>
      </c>
      <c r="L831" s="131" t="s">
        <v>1180</v>
      </c>
    </row>
    <row r="832" spans="1:12" hidden="1" x14ac:dyDescent="0.25">
      <c r="A832" s="38">
        <v>20</v>
      </c>
      <c r="B832" s="39" t="s">
        <v>1036</v>
      </c>
      <c r="C832" s="27"/>
      <c r="D832" s="40"/>
      <c r="E832" s="14"/>
      <c r="F832" s="25"/>
      <c r="G832" s="12"/>
      <c r="H832" s="12"/>
      <c r="I832" s="12"/>
      <c r="J832" s="12"/>
      <c r="K832" s="144"/>
      <c r="L832" s="131" t="s">
        <v>1166</v>
      </c>
    </row>
    <row r="833" spans="1:12" hidden="1" x14ac:dyDescent="0.25">
      <c r="A833" s="40" t="s">
        <v>445</v>
      </c>
      <c r="B833" s="42" t="s">
        <v>1013</v>
      </c>
      <c r="C833" s="27"/>
      <c r="D833" s="41">
        <v>2500</v>
      </c>
      <c r="E833" s="15">
        <f>'[139]đường 7m'!$C$57</f>
        <v>2630000</v>
      </c>
      <c r="F833" s="25">
        <f t="shared" si="103"/>
        <v>2630</v>
      </c>
      <c r="G833" s="12">
        <f t="shared" si="97"/>
        <v>1315</v>
      </c>
      <c r="H833" s="12">
        <f t="shared" si="98"/>
        <v>1052</v>
      </c>
      <c r="I833" s="12">
        <f t="shared" si="99"/>
        <v>789</v>
      </c>
      <c r="J833" s="12">
        <f t="shared" si="100"/>
        <v>526</v>
      </c>
      <c r="K833" s="144">
        <f t="shared" si="101"/>
        <v>1.052</v>
      </c>
      <c r="L833" s="131" t="s">
        <v>1166</v>
      </c>
    </row>
  </sheetData>
  <autoFilter ref="A1:L833">
    <filterColumn colId="11">
      <filters>
        <filter val="Đông Hải"/>
        <filter val="Đông Hải + Ninh Chữ"/>
        <filter val="Ninh Chữ + Đông Hải"/>
        <filter val="Phan Rang + Đông Hải"/>
        <filter val="Phan Rang + Ninh Chữ + Đông Hải"/>
      </filters>
    </filterColumn>
  </autoFilter>
  <phoneticPr fontId="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C9" sqref="C9"/>
    </sheetView>
  </sheetViews>
  <sheetFormatPr defaultRowHeight="15" x14ac:dyDescent="0.25"/>
  <cols>
    <col min="1" max="1" width="66.7109375" customWidth="1"/>
    <col min="2" max="2" width="18.140625" customWidth="1"/>
    <col min="3" max="3" width="17.28515625" customWidth="1"/>
  </cols>
  <sheetData>
    <row r="1" spans="1:4" ht="63" x14ac:dyDescent="0.25">
      <c r="A1" s="239" t="s">
        <v>1345</v>
      </c>
      <c r="B1" s="38" t="s">
        <v>1252</v>
      </c>
      <c r="C1" s="223" t="s">
        <v>1253</v>
      </c>
      <c r="D1" s="223" t="s">
        <v>1346</v>
      </c>
    </row>
    <row r="2" spans="1:4" ht="16.5" x14ac:dyDescent="0.25">
      <c r="A2" s="224" t="s">
        <v>1447</v>
      </c>
      <c r="B2" s="225"/>
      <c r="C2" s="225"/>
      <c r="D2" s="225"/>
    </row>
    <row r="3" spans="1:4" ht="16.5" x14ac:dyDescent="0.25">
      <c r="A3" s="226" t="s">
        <v>1251</v>
      </c>
      <c r="B3" s="225"/>
      <c r="C3" s="225"/>
      <c r="D3" s="225"/>
    </row>
    <row r="4" spans="1:4" ht="16.5" x14ac:dyDescent="0.25">
      <c r="A4" s="227" t="s">
        <v>1352</v>
      </c>
      <c r="B4" s="225"/>
      <c r="C4" s="225"/>
      <c r="D4" s="225"/>
    </row>
    <row r="5" spans="1:4" ht="16.5" x14ac:dyDescent="0.25">
      <c r="A5" s="234" t="s">
        <v>1448</v>
      </c>
      <c r="B5" s="229">
        <v>5900000</v>
      </c>
      <c r="C5" s="229">
        <v>5900000</v>
      </c>
      <c r="D5" s="225">
        <v>1</v>
      </c>
    </row>
    <row r="6" spans="1:4" ht="16.5" x14ac:dyDescent="0.25">
      <c r="A6" s="226" t="s">
        <v>1359</v>
      </c>
      <c r="B6" s="224"/>
      <c r="C6" s="224"/>
      <c r="D6" s="224"/>
    </row>
    <row r="7" spans="1:4" ht="16.5" x14ac:dyDescent="0.25">
      <c r="A7" s="228" t="s">
        <v>1449</v>
      </c>
      <c r="B7" s="229">
        <v>3870000</v>
      </c>
      <c r="C7" s="229">
        <v>3880000</v>
      </c>
      <c r="D7" s="225">
        <v>1</v>
      </c>
    </row>
    <row r="8" spans="1:4" ht="16.5" x14ac:dyDescent="0.25">
      <c r="A8" s="228" t="s">
        <v>1450</v>
      </c>
      <c r="B8" s="225" t="s">
        <v>1451</v>
      </c>
      <c r="C8" s="229">
        <v>2220000</v>
      </c>
      <c r="D8" s="225">
        <v>1.01</v>
      </c>
    </row>
    <row r="9" spans="1:4" ht="33" x14ac:dyDescent="0.25">
      <c r="A9" s="228" t="s">
        <v>1452</v>
      </c>
      <c r="B9" s="225" t="s">
        <v>1453</v>
      </c>
      <c r="C9" s="229">
        <v>1710000</v>
      </c>
      <c r="D9" s="225">
        <v>1.01</v>
      </c>
    </row>
    <row r="10" spans="1:4" ht="33" x14ac:dyDescent="0.25">
      <c r="A10" s="227" t="s">
        <v>1454</v>
      </c>
      <c r="B10" s="229">
        <v>2270000</v>
      </c>
      <c r="C10" s="229">
        <v>2270000</v>
      </c>
      <c r="D10" s="225">
        <v>1</v>
      </c>
    </row>
    <row r="11" spans="1:4" ht="16.5" x14ac:dyDescent="0.25">
      <c r="A11" s="227" t="s">
        <v>1371</v>
      </c>
      <c r="B11" s="225"/>
      <c r="C11" s="225"/>
      <c r="D11" s="225"/>
    </row>
    <row r="12" spans="1:4" ht="16.5" x14ac:dyDescent="0.25">
      <c r="A12" s="228" t="s">
        <v>1421</v>
      </c>
      <c r="B12" s="229">
        <v>2990000</v>
      </c>
      <c r="C12" s="229">
        <v>2990000</v>
      </c>
      <c r="D12" s="225">
        <v>1</v>
      </c>
    </row>
    <row r="13" spans="1:4" ht="16.5" x14ac:dyDescent="0.25">
      <c r="A13" s="227" t="s">
        <v>1424</v>
      </c>
      <c r="B13" s="224"/>
      <c r="C13" s="224"/>
      <c r="D13" s="225"/>
    </row>
    <row r="14" spans="1:4" ht="16.5" x14ac:dyDescent="0.25">
      <c r="A14" s="227" t="s">
        <v>1455</v>
      </c>
      <c r="B14" s="226"/>
      <c r="C14" s="224"/>
      <c r="D14" s="225"/>
    </row>
    <row r="15" spans="1:4" ht="16.5" x14ac:dyDescent="0.25">
      <c r="A15" s="228" t="s">
        <v>1456</v>
      </c>
      <c r="B15" s="229">
        <v>2990000</v>
      </c>
      <c r="C15" s="229">
        <v>2990000</v>
      </c>
      <c r="D15" s="225">
        <v>1</v>
      </c>
    </row>
    <row r="16" spans="1:4" ht="16.5" x14ac:dyDescent="0.25">
      <c r="A16" s="228" t="s">
        <v>1457</v>
      </c>
      <c r="B16" s="229">
        <v>1300000</v>
      </c>
      <c r="C16" s="229">
        <v>1300000</v>
      </c>
      <c r="D16" s="225">
        <v>1</v>
      </c>
    </row>
    <row r="17" spans="1:4" ht="16.5" x14ac:dyDescent="0.25">
      <c r="A17" s="227" t="s">
        <v>1458</v>
      </c>
      <c r="B17" s="229">
        <v>1120000</v>
      </c>
      <c r="C17" s="229">
        <v>1150000</v>
      </c>
      <c r="D17" s="225">
        <v>1.03</v>
      </c>
    </row>
    <row r="18" spans="1:4" ht="16.5" x14ac:dyDescent="0.25">
      <c r="A18" s="227" t="s">
        <v>1459</v>
      </c>
      <c r="B18" s="229">
        <v>1350000</v>
      </c>
      <c r="C18" s="229">
        <v>1360000</v>
      </c>
      <c r="D18" s="225">
        <v>1.01</v>
      </c>
    </row>
    <row r="19" spans="1:4" ht="16.5" x14ac:dyDescent="0.25">
      <c r="A19" s="301" t="s">
        <v>1460</v>
      </c>
      <c r="B19" s="229">
        <v>1270000</v>
      </c>
      <c r="C19" s="302">
        <v>1280000</v>
      </c>
      <c r="D19" s="305">
        <v>1.01</v>
      </c>
    </row>
    <row r="20" spans="1:4" ht="16.5" x14ac:dyDescent="0.25">
      <c r="A20" s="301"/>
      <c r="B20" s="229">
        <v>1270000</v>
      </c>
      <c r="C20" s="302"/>
      <c r="D20" s="305"/>
    </row>
    <row r="21" spans="1:4" ht="16.5" x14ac:dyDescent="0.25">
      <c r="A21" s="301" t="s">
        <v>1461</v>
      </c>
      <c r="B21" s="229">
        <v>1440000</v>
      </c>
      <c r="C21" s="302">
        <v>1450000</v>
      </c>
      <c r="D21" s="305">
        <v>1.01</v>
      </c>
    </row>
    <row r="22" spans="1:4" ht="16.5" x14ac:dyDescent="0.25">
      <c r="A22" s="301"/>
      <c r="B22" s="229">
        <v>1440000</v>
      </c>
      <c r="C22" s="302"/>
      <c r="D22" s="305"/>
    </row>
    <row r="23" spans="1:4" ht="16.5" x14ac:dyDescent="0.25">
      <c r="A23" s="301"/>
      <c r="B23" s="229">
        <v>1440000</v>
      </c>
      <c r="C23" s="302"/>
      <c r="D23" s="305"/>
    </row>
    <row r="24" spans="1:4" ht="16.5" x14ac:dyDescent="0.25">
      <c r="A24" s="301"/>
      <c r="B24" s="229">
        <v>1440000</v>
      </c>
      <c r="C24" s="302"/>
      <c r="D24" s="305"/>
    </row>
    <row r="25" spans="1:4" ht="16.5" x14ac:dyDescent="0.25">
      <c r="A25" s="227" t="s">
        <v>1462</v>
      </c>
      <c r="B25" s="225"/>
      <c r="C25" s="225"/>
      <c r="D25" s="225"/>
    </row>
    <row r="26" spans="1:4" ht="16.5" x14ac:dyDescent="0.25">
      <c r="A26" s="228" t="s">
        <v>1463</v>
      </c>
      <c r="B26" s="225" t="s">
        <v>1464</v>
      </c>
      <c r="C26" s="229">
        <v>1190000</v>
      </c>
      <c r="D26" s="225">
        <v>1</v>
      </c>
    </row>
    <row r="27" spans="1:4" ht="16.5" x14ac:dyDescent="0.25">
      <c r="A27" s="226" t="s">
        <v>1413</v>
      </c>
      <c r="B27" s="224"/>
      <c r="C27" s="224"/>
      <c r="D27" s="225"/>
    </row>
    <row r="28" spans="1:4" ht="33" x14ac:dyDescent="0.25">
      <c r="A28" s="227" t="s">
        <v>1465</v>
      </c>
      <c r="B28" s="225"/>
      <c r="C28" s="225"/>
      <c r="D28" s="225"/>
    </row>
    <row r="29" spans="1:4" ht="16.5" x14ac:dyDescent="0.25">
      <c r="A29" s="234" t="s">
        <v>6</v>
      </c>
      <c r="B29" s="229">
        <v>1550000</v>
      </c>
      <c r="C29" s="229">
        <v>1550000</v>
      </c>
      <c r="D29" s="225">
        <v>1</v>
      </c>
    </row>
    <row r="30" spans="1:4" ht="16.5" x14ac:dyDescent="0.25">
      <c r="A30" s="234" t="s">
        <v>7</v>
      </c>
      <c r="B30" s="229">
        <v>1190000</v>
      </c>
      <c r="C30" s="229">
        <v>1190000</v>
      </c>
      <c r="D30" s="225">
        <v>1</v>
      </c>
    </row>
    <row r="31" spans="1:4" ht="16.5" x14ac:dyDescent="0.25">
      <c r="A31" s="234" t="s">
        <v>8</v>
      </c>
      <c r="B31" s="229">
        <v>1070000</v>
      </c>
      <c r="C31" s="229">
        <v>1070000</v>
      </c>
      <c r="D31" s="225">
        <v>1</v>
      </c>
    </row>
    <row r="32" spans="1:4" ht="33" x14ac:dyDescent="0.25">
      <c r="A32" s="227" t="s">
        <v>1466</v>
      </c>
      <c r="B32" s="225"/>
      <c r="C32" s="225"/>
      <c r="D32" s="225"/>
    </row>
    <row r="33" spans="1:4" ht="16.5" x14ac:dyDescent="0.25">
      <c r="A33" s="234" t="s">
        <v>6</v>
      </c>
      <c r="B33" s="229">
        <v>1540000</v>
      </c>
      <c r="C33" s="229">
        <v>1550000</v>
      </c>
      <c r="D33" s="225">
        <v>1.01</v>
      </c>
    </row>
    <row r="34" spans="1:4" ht="16.5" x14ac:dyDescent="0.25">
      <c r="A34" s="234" t="s">
        <v>7</v>
      </c>
      <c r="B34" s="229">
        <v>1120000</v>
      </c>
      <c r="C34" s="229">
        <v>1160000</v>
      </c>
      <c r="D34" s="225">
        <v>1.04</v>
      </c>
    </row>
    <row r="35" spans="1:4" ht="16.5" x14ac:dyDescent="0.25">
      <c r="A35" s="234" t="s">
        <v>8</v>
      </c>
      <c r="B35" s="229">
        <v>880000</v>
      </c>
      <c r="C35" s="229">
        <v>970000</v>
      </c>
      <c r="D35" s="225">
        <v>1.1000000000000001</v>
      </c>
    </row>
    <row r="36" spans="1:4" ht="16.5" x14ac:dyDescent="0.25">
      <c r="A36" s="227" t="s">
        <v>1467</v>
      </c>
      <c r="B36" s="225"/>
      <c r="C36" s="225"/>
      <c r="D36" s="225"/>
    </row>
    <row r="37" spans="1:4" ht="16.5" x14ac:dyDescent="0.25">
      <c r="A37" s="234" t="s">
        <v>6</v>
      </c>
      <c r="B37" s="229">
        <v>1020000</v>
      </c>
      <c r="C37" s="229">
        <v>1020000</v>
      </c>
      <c r="D37" s="225">
        <v>1</v>
      </c>
    </row>
    <row r="38" spans="1:4" ht="16.5" x14ac:dyDescent="0.25">
      <c r="A38" s="234" t="s">
        <v>7</v>
      </c>
      <c r="B38" s="229">
        <v>790000</v>
      </c>
      <c r="C38" s="229">
        <v>790000</v>
      </c>
      <c r="D38" s="225">
        <v>1</v>
      </c>
    </row>
    <row r="39" spans="1:4" ht="16.5" x14ac:dyDescent="0.25">
      <c r="A39" s="234" t="s">
        <v>8</v>
      </c>
      <c r="B39" s="229">
        <v>710000</v>
      </c>
      <c r="C39" s="229">
        <v>710000</v>
      </c>
      <c r="D39" s="225">
        <v>1</v>
      </c>
    </row>
    <row r="40" spans="1:4" ht="16.5" x14ac:dyDescent="0.25">
      <c r="A40" s="227" t="s">
        <v>1468</v>
      </c>
      <c r="B40" s="225"/>
      <c r="C40" s="225"/>
      <c r="D40" s="225"/>
    </row>
    <row r="41" spans="1:4" ht="16.5" x14ac:dyDescent="0.25">
      <c r="A41" s="234" t="s">
        <v>6</v>
      </c>
      <c r="B41" s="229">
        <v>780000</v>
      </c>
      <c r="C41" s="229">
        <v>780000</v>
      </c>
      <c r="D41" s="225">
        <v>1</v>
      </c>
    </row>
    <row r="42" spans="1:4" ht="16.5" x14ac:dyDescent="0.25">
      <c r="A42" s="234" t="s">
        <v>7</v>
      </c>
      <c r="B42" s="229">
        <v>610000</v>
      </c>
      <c r="C42" s="229">
        <v>610000</v>
      </c>
      <c r="D42" s="225">
        <v>1</v>
      </c>
    </row>
    <row r="43" spans="1:4" ht="16.5" x14ac:dyDescent="0.25">
      <c r="A43" s="234" t="s">
        <v>8</v>
      </c>
      <c r="B43" s="229">
        <v>540000</v>
      </c>
      <c r="C43" s="229">
        <v>540000</v>
      </c>
      <c r="D43" s="225">
        <v>1</v>
      </c>
    </row>
  </sheetData>
  <mergeCells count="6">
    <mergeCell ref="A19:A20"/>
    <mergeCell ref="C19:C20"/>
    <mergeCell ref="D19:D20"/>
    <mergeCell ref="A21:A24"/>
    <mergeCell ref="C21:C24"/>
    <mergeCell ref="D21:D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C6" sqref="C6"/>
    </sheetView>
  </sheetViews>
  <sheetFormatPr defaultRowHeight="15" x14ac:dyDescent="0.25"/>
  <cols>
    <col min="1" max="1" width="53.140625" customWidth="1"/>
    <col min="2" max="2" width="17.28515625" customWidth="1"/>
    <col min="3" max="3" width="17.7109375" customWidth="1"/>
    <col min="4" max="4" width="8.85546875" style="221"/>
  </cols>
  <sheetData>
    <row r="1" spans="1:4" ht="63" x14ac:dyDescent="0.25">
      <c r="A1" s="38" t="s">
        <v>1345</v>
      </c>
      <c r="B1" s="38" t="s">
        <v>1252</v>
      </c>
      <c r="C1" s="210" t="s">
        <v>1253</v>
      </c>
      <c r="D1" s="218" t="s">
        <v>1346</v>
      </c>
    </row>
    <row r="2" spans="1:4" ht="15.75" x14ac:dyDescent="0.25">
      <c r="A2" s="210" t="s">
        <v>1469</v>
      </c>
      <c r="B2" s="211"/>
      <c r="C2" s="211"/>
      <c r="D2" s="219"/>
    </row>
    <row r="3" spans="1:4" ht="15.75" x14ac:dyDescent="0.25">
      <c r="A3" s="210" t="s">
        <v>1251</v>
      </c>
      <c r="B3" s="211"/>
      <c r="C3" s="211"/>
      <c r="D3" s="219"/>
    </row>
    <row r="4" spans="1:4" ht="15.75" x14ac:dyDescent="0.25">
      <c r="A4" s="212" t="s">
        <v>86</v>
      </c>
      <c r="B4" s="240"/>
      <c r="C4" s="240"/>
      <c r="D4" s="242"/>
    </row>
    <row r="5" spans="1:4" ht="15.75" x14ac:dyDescent="0.25">
      <c r="A5" s="214" t="s">
        <v>1470</v>
      </c>
      <c r="B5" s="211" t="s">
        <v>1471</v>
      </c>
      <c r="C5" s="213">
        <v>7780000</v>
      </c>
      <c r="D5" s="219">
        <v>1</v>
      </c>
    </row>
    <row r="6" spans="1:4" ht="15.75" x14ac:dyDescent="0.25">
      <c r="A6" s="214" t="s">
        <v>1472</v>
      </c>
      <c r="B6" s="211" t="s">
        <v>1473</v>
      </c>
      <c r="C6" s="213">
        <v>5730000</v>
      </c>
      <c r="D6" s="219">
        <v>1.07</v>
      </c>
    </row>
    <row r="7" spans="1:4" ht="31.5" x14ac:dyDescent="0.25">
      <c r="A7" s="214" t="s">
        <v>1474</v>
      </c>
      <c r="B7" s="211" t="s">
        <v>1475</v>
      </c>
      <c r="C7" s="213">
        <v>7140000</v>
      </c>
      <c r="D7" s="219">
        <v>1</v>
      </c>
    </row>
    <row r="8" spans="1:4" ht="15.75" x14ac:dyDescent="0.25">
      <c r="A8" s="212" t="s">
        <v>1476</v>
      </c>
      <c r="B8" s="240"/>
      <c r="C8" s="240"/>
      <c r="D8" s="219"/>
    </row>
    <row r="9" spans="1:4" ht="31.5" x14ac:dyDescent="0.25">
      <c r="A9" s="214" t="s">
        <v>1477</v>
      </c>
      <c r="B9" s="213">
        <v>2080000</v>
      </c>
      <c r="C9" s="213">
        <v>2550000</v>
      </c>
      <c r="D9" s="219">
        <v>1.23</v>
      </c>
    </row>
    <row r="10" spans="1:4" ht="31.5" x14ac:dyDescent="0.25">
      <c r="A10" s="212" t="s">
        <v>1478</v>
      </c>
      <c r="B10" s="213">
        <v>3510000</v>
      </c>
      <c r="C10" s="213">
        <v>3760000</v>
      </c>
      <c r="D10" s="219">
        <v>1.07</v>
      </c>
    </row>
    <row r="11" spans="1:4" ht="31.5" x14ac:dyDescent="0.25">
      <c r="A11" s="212" t="s">
        <v>1479</v>
      </c>
      <c r="B11" s="213">
        <v>4610000</v>
      </c>
      <c r="C11" s="213">
        <v>4630000</v>
      </c>
      <c r="D11" s="219">
        <v>1</v>
      </c>
    </row>
    <row r="12" spans="1:4" ht="15.75" x14ac:dyDescent="0.25">
      <c r="A12" s="212" t="s">
        <v>1376</v>
      </c>
      <c r="B12" s="240"/>
      <c r="C12" s="240"/>
      <c r="D12" s="219"/>
    </row>
    <row r="13" spans="1:4" ht="15.75" x14ac:dyDescent="0.25">
      <c r="A13" s="212" t="s">
        <v>1480</v>
      </c>
      <c r="B13" s="241"/>
      <c r="C13" s="240"/>
      <c r="D13" s="219"/>
    </row>
    <row r="14" spans="1:4" ht="15.75" x14ac:dyDescent="0.25">
      <c r="A14" s="214" t="s">
        <v>1481</v>
      </c>
      <c r="B14" s="211" t="s">
        <v>1482</v>
      </c>
      <c r="C14" s="213">
        <v>5500000</v>
      </c>
      <c r="D14" s="219">
        <v>1.02</v>
      </c>
    </row>
    <row r="15" spans="1:4" ht="15.75" x14ac:dyDescent="0.25">
      <c r="A15" s="214" t="s">
        <v>1483</v>
      </c>
      <c r="B15" s="211" t="s">
        <v>1484</v>
      </c>
      <c r="C15" s="213">
        <v>4580000</v>
      </c>
      <c r="D15" s="219">
        <v>1</v>
      </c>
    </row>
    <row r="16" spans="1:4" ht="15.75" x14ac:dyDescent="0.25">
      <c r="A16" s="214" t="s">
        <v>1485</v>
      </c>
      <c r="B16" s="211" t="s">
        <v>1486</v>
      </c>
      <c r="C16" s="213">
        <v>3810000</v>
      </c>
      <c r="D16" s="219">
        <v>1</v>
      </c>
    </row>
    <row r="17" spans="1:4" ht="15.75" x14ac:dyDescent="0.25">
      <c r="A17" s="214" t="s">
        <v>1487</v>
      </c>
      <c r="B17" s="211" t="s">
        <v>1488</v>
      </c>
      <c r="C17" s="213">
        <v>2940000</v>
      </c>
      <c r="D17" s="219">
        <v>1.01</v>
      </c>
    </row>
    <row r="18" spans="1:4" ht="15.75" x14ac:dyDescent="0.25">
      <c r="A18" s="212" t="s">
        <v>1489</v>
      </c>
      <c r="B18" s="240"/>
      <c r="C18" s="240"/>
      <c r="D18" s="219"/>
    </row>
    <row r="19" spans="1:4" ht="15.75" x14ac:dyDescent="0.25">
      <c r="A19" s="214" t="s">
        <v>1490</v>
      </c>
      <c r="B19" s="213">
        <v>2650000</v>
      </c>
      <c r="C19" s="213">
        <v>2650000</v>
      </c>
      <c r="D19" s="219">
        <v>1</v>
      </c>
    </row>
    <row r="20" spans="1:4" ht="15.75" x14ac:dyDescent="0.25">
      <c r="A20" s="214" t="s">
        <v>1491</v>
      </c>
      <c r="B20" s="211" t="s">
        <v>1492</v>
      </c>
      <c r="C20" s="213">
        <v>2510000</v>
      </c>
      <c r="D20" s="219">
        <v>1</v>
      </c>
    </row>
    <row r="21" spans="1:4" ht="15.75" x14ac:dyDescent="0.25">
      <c r="A21" s="214" t="s">
        <v>1493</v>
      </c>
      <c r="B21" s="211" t="s">
        <v>1494</v>
      </c>
      <c r="C21" s="213">
        <v>2380000</v>
      </c>
      <c r="D21" s="219">
        <v>1</v>
      </c>
    </row>
    <row r="22" spans="1:4" ht="15.75" x14ac:dyDescent="0.25">
      <c r="A22" s="214" t="s">
        <v>565</v>
      </c>
      <c r="B22" s="213">
        <v>2290000</v>
      </c>
      <c r="C22" s="213">
        <v>2290000</v>
      </c>
      <c r="D22" s="219">
        <v>1</v>
      </c>
    </row>
    <row r="23" spans="1:4" ht="15.75" x14ac:dyDescent="0.25">
      <c r="A23" s="212" t="s">
        <v>1495</v>
      </c>
      <c r="B23" s="211"/>
      <c r="C23" s="211"/>
      <c r="D23" s="219"/>
    </row>
    <row r="24" spans="1:4" ht="15.75" x14ac:dyDescent="0.25">
      <c r="A24" s="214" t="s">
        <v>1496</v>
      </c>
      <c r="B24" s="213">
        <v>2310000</v>
      </c>
      <c r="C24" s="213">
        <v>3620000</v>
      </c>
      <c r="D24" s="219">
        <v>1.57</v>
      </c>
    </row>
    <row r="25" spans="1:4" ht="15.75" x14ac:dyDescent="0.25">
      <c r="A25" s="214" t="s">
        <v>1497</v>
      </c>
      <c r="B25" s="213">
        <v>1780000</v>
      </c>
      <c r="C25" s="213">
        <v>3060000</v>
      </c>
      <c r="D25" s="219">
        <v>1.72</v>
      </c>
    </row>
    <row r="26" spans="1:4" ht="15.75" x14ac:dyDescent="0.25">
      <c r="A26" s="214" t="s">
        <v>1498</v>
      </c>
      <c r="B26" s="213">
        <v>1520000</v>
      </c>
      <c r="C26" s="213">
        <v>2720000</v>
      </c>
      <c r="D26" s="219">
        <v>1.79</v>
      </c>
    </row>
    <row r="27" spans="1:4" ht="15.75" x14ac:dyDescent="0.25">
      <c r="A27" s="212" t="s">
        <v>1413</v>
      </c>
      <c r="B27" s="240"/>
      <c r="C27" s="240"/>
      <c r="D27" s="219"/>
    </row>
    <row r="28" spans="1:4" ht="15.75" x14ac:dyDescent="0.25">
      <c r="A28" s="212" t="s">
        <v>1499</v>
      </c>
      <c r="B28" s="211"/>
      <c r="C28" s="211"/>
      <c r="D28" s="219"/>
    </row>
    <row r="29" spans="1:4" ht="15.75" x14ac:dyDescent="0.25">
      <c r="A29" s="214" t="s">
        <v>6</v>
      </c>
      <c r="B29" s="213">
        <v>2130000</v>
      </c>
      <c r="C29" s="213">
        <v>2310000</v>
      </c>
      <c r="D29" s="219">
        <v>1.08</v>
      </c>
    </row>
    <row r="30" spans="1:4" ht="15.75" x14ac:dyDescent="0.25">
      <c r="A30" s="214" t="s">
        <v>7</v>
      </c>
      <c r="B30" s="213">
        <v>1810000</v>
      </c>
      <c r="C30" s="213">
        <v>1920000</v>
      </c>
      <c r="D30" s="219">
        <v>1.06</v>
      </c>
    </row>
    <row r="31" spans="1:4" ht="15.75" x14ac:dyDescent="0.25">
      <c r="A31" s="214" t="s">
        <v>8</v>
      </c>
      <c r="B31" s="213">
        <v>1580000</v>
      </c>
      <c r="C31" s="213">
        <v>1730000</v>
      </c>
      <c r="D31" s="219">
        <v>1.0900000000000001</v>
      </c>
    </row>
    <row r="32" spans="1:4" ht="15.75" x14ac:dyDescent="0.25">
      <c r="A32" s="212" t="s">
        <v>1500</v>
      </c>
      <c r="B32" s="211"/>
      <c r="C32" s="211"/>
      <c r="D32" s="219"/>
    </row>
    <row r="33" spans="1:4" ht="15.75" x14ac:dyDescent="0.25">
      <c r="A33" s="214" t="s">
        <v>6</v>
      </c>
      <c r="B33" s="213">
        <v>1230000</v>
      </c>
      <c r="C33" s="213">
        <v>1290000</v>
      </c>
      <c r="D33" s="219">
        <v>1.05</v>
      </c>
    </row>
    <row r="34" spans="1:4" ht="15.75" x14ac:dyDescent="0.25">
      <c r="A34" s="214" t="s">
        <v>7</v>
      </c>
      <c r="B34" s="213">
        <v>990000</v>
      </c>
      <c r="C34" s="213">
        <v>1020000</v>
      </c>
      <c r="D34" s="219">
        <v>1.03</v>
      </c>
    </row>
    <row r="35" spans="1:4" ht="15.75" x14ac:dyDescent="0.25">
      <c r="A35" s="214" t="s">
        <v>8</v>
      </c>
      <c r="B35" s="213">
        <v>910000</v>
      </c>
      <c r="C35" s="213">
        <v>910000</v>
      </c>
      <c r="D35" s="219">
        <v>1</v>
      </c>
    </row>
    <row r="36" spans="1:4" ht="15.75" x14ac:dyDescent="0.25">
      <c r="A36" s="212" t="s">
        <v>1501</v>
      </c>
      <c r="B36" s="211"/>
      <c r="C36" s="211"/>
      <c r="D36" s="219"/>
    </row>
    <row r="37" spans="1:4" ht="15.75" x14ac:dyDescent="0.25">
      <c r="A37" s="214" t="s">
        <v>6</v>
      </c>
      <c r="B37" s="213">
        <v>1310000</v>
      </c>
      <c r="C37" s="213">
        <v>1310000</v>
      </c>
      <c r="D37" s="219">
        <v>1</v>
      </c>
    </row>
    <row r="38" spans="1:4" ht="15.75" x14ac:dyDescent="0.25">
      <c r="A38" s="214" t="s">
        <v>7</v>
      </c>
      <c r="B38" s="213">
        <v>1010000</v>
      </c>
      <c r="C38" s="213">
        <v>1020000</v>
      </c>
      <c r="D38" s="219">
        <v>1.01</v>
      </c>
    </row>
    <row r="39" spans="1:4" ht="15.75" x14ac:dyDescent="0.25">
      <c r="A39" s="214" t="s">
        <v>8</v>
      </c>
      <c r="B39" s="213">
        <v>890000</v>
      </c>
      <c r="C39" s="213">
        <v>890000</v>
      </c>
      <c r="D39" s="219">
        <v>1</v>
      </c>
    </row>
    <row r="40" spans="1:4" ht="15.75" x14ac:dyDescent="0.25">
      <c r="A40" s="212" t="s">
        <v>1502</v>
      </c>
      <c r="B40" s="211"/>
      <c r="C40" s="211"/>
      <c r="D40" s="219"/>
    </row>
    <row r="41" spans="1:4" ht="15.75" x14ac:dyDescent="0.25">
      <c r="A41" s="214" t="s">
        <v>6</v>
      </c>
      <c r="B41" s="213">
        <v>2550000</v>
      </c>
      <c r="C41" s="213">
        <v>2580000</v>
      </c>
      <c r="D41" s="219">
        <v>1.01</v>
      </c>
    </row>
    <row r="42" spans="1:4" ht="15.75" x14ac:dyDescent="0.25">
      <c r="A42" s="214" t="s">
        <v>7</v>
      </c>
      <c r="B42" s="213">
        <v>2080000</v>
      </c>
      <c r="C42" s="213">
        <v>2150000</v>
      </c>
      <c r="D42" s="219">
        <v>1.03</v>
      </c>
    </row>
    <row r="43" spans="1:4" ht="15.75" x14ac:dyDescent="0.25">
      <c r="A43" s="214" t="s">
        <v>8</v>
      </c>
      <c r="B43" s="213">
        <v>1760000</v>
      </c>
      <c r="C43" s="213">
        <v>1820000</v>
      </c>
      <c r="D43" s="219">
        <v>1.03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B4" sqref="B4"/>
    </sheetView>
  </sheetViews>
  <sheetFormatPr defaultRowHeight="15" x14ac:dyDescent="0.25"/>
  <cols>
    <col min="1" max="1" width="61.7109375" customWidth="1"/>
    <col min="2" max="3" width="16.7109375" customWidth="1"/>
    <col min="4" max="4" width="8.85546875" style="221"/>
  </cols>
  <sheetData>
    <row r="1" spans="1:4" ht="63" x14ac:dyDescent="0.25">
      <c r="A1" s="38" t="s">
        <v>1345</v>
      </c>
      <c r="B1" s="38" t="s">
        <v>1252</v>
      </c>
      <c r="C1" s="210" t="s">
        <v>1253</v>
      </c>
      <c r="D1" s="218" t="s">
        <v>1346</v>
      </c>
    </row>
    <row r="2" spans="1:4" ht="15.75" x14ac:dyDescent="0.25">
      <c r="A2" s="240" t="s">
        <v>1503</v>
      </c>
      <c r="B2" s="211"/>
      <c r="C2" s="211"/>
      <c r="D2" s="219"/>
    </row>
    <row r="3" spans="1:4" ht="15.75" x14ac:dyDescent="0.25">
      <c r="A3" s="240" t="s">
        <v>1251</v>
      </c>
      <c r="B3" s="211"/>
      <c r="C3" s="211"/>
      <c r="D3" s="219"/>
    </row>
    <row r="4" spans="1:4" ht="15.75" x14ac:dyDescent="0.25">
      <c r="A4" s="241" t="s">
        <v>86</v>
      </c>
      <c r="B4" s="240"/>
      <c r="C4" s="240"/>
      <c r="D4" s="242"/>
    </row>
    <row r="5" spans="1:4" ht="31.5" x14ac:dyDescent="0.25">
      <c r="A5" s="214" t="s">
        <v>1504</v>
      </c>
      <c r="B5" s="211" t="s">
        <v>1505</v>
      </c>
      <c r="C5" s="213">
        <v>8650000</v>
      </c>
      <c r="D5" s="219">
        <v>1</v>
      </c>
    </row>
    <row r="6" spans="1:4" ht="31.5" x14ac:dyDescent="0.25">
      <c r="A6" s="214" t="s">
        <v>1506</v>
      </c>
      <c r="B6" s="211" t="s">
        <v>1507</v>
      </c>
      <c r="C6" s="213">
        <v>10800000</v>
      </c>
      <c r="D6" s="219">
        <v>1</v>
      </c>
    </row>
    <row r="7" spans="1:4" ht="31.5" x14ac:dyDescent="0.25">
      <c r="A7" s="214" t="s">
        <v>1508</v>
      </c>
      <c r="B7" s="213">
        <v>13760000</v>
      </c>
      <c r="C7" s="213">
        <v>13760000</v>
      </c>
      <c r="D7" s="219">
        <v>1</v>
      </c>
    </row>
    <row r="8" spans="1:4" ht="15.75" x14ac:dyDescent="0.25">
      <c r="A8" s="241" t="s">
        <v>1509</v>
      </c>
      <c r="B8" s="240"/>
      <c r="C8" s="240"/>
      <c r="D8" s="219"/>
    </row>
    <row r="9" spans="1:4" ht="15.75" x14ac:dyDescent="0.25">
      <c r="A9" s="214" t="s">
        <v>1510</v>
      </c>
      <c r="B9" s="211" t="s">
        <v>1511</v>
      </c>
      <c r="C9" s="213">
        <v>5500000</v>
      </c>
      <c r="D9" s="219">
        <v>1</v>
      </c>
    </row>
    <row r="10" spans="1:4" ht="31.5" x14ac:dyDescent="0.25">
      <c r="A10" s="214" t="s">
        <v>1512</v>
      </c>
      <c r="B10" s="211" t="s">
        <v>1513</v>
      </c>
      <c r="C10" s="213">
        <v>7330000</v>
      </c>
      <c r="D10" s="219">
        <v>1</v>
      </c>
    </row>
    <row r="11" spans="1:4" ht="15.75" x14ac:dyDescent="0.25">
      <c r="A11" s="212" t="s">
        <v>1514</v>
      </c>
      <c r="B11" s="213">
        <v>7300000</v>
      </c>
      <c r="C11" s="213">
        <v>7300000</v>
      </c>
      <c r="D11" s="219">
        <v>1</v>
      </c>
    </row>
    <row r="12" spans="1:4" ht="31.5" x14ac:dyDescent="0.25">
      <c r="A12" s="212" t="s">
        <v>1515</v>
      </c>
      <c r="B12" s="213">
        <v>5990000</v>
      </c>
      <c r="C12" s="213">
        <v>6000000</v>
      </c>
      <c r="D12" s="219">
        <v>1</v>
      </c>
    </row>
    <row r="13" spans="1:4" ht="31.5" x14ac:dyDescent="0.25">
      <c r="A13" s="212" t="s">
        <v>1516</v>
      </c>
      <c r="B13" s="213">
        <v>4030000</v>
      </c>
      <c r="C13" s="213">
        <v>4040000</v>
      </c>
      <c r="D13" s="219">
        <v>1</v>
      </c>
    </row>
    <row r="14" spans="1:4" ht="15.75" x14ac:dyDescent="0.25">
      <c r="A14" s="212" t="s">
        <v>1517</v>
      </c>
      <c r="B14" s="213">
        <v>4830000</v>
      </c>
      <c r="C14" s="213">
        <v>4830000</v>
      </c>
      <c r="D14" s="219">
        <v>1</v>
      </c>
    </row>
    <row r="15" spans="1:4" ht="15.75" x14ac:dyDescent="0.25">
      <c r="A15" s="241" t="s">
        <v>1376</v>
      </c>
      <c r="B15" s="240"/>
      <c r="C15" s="240"/>
      <c r="D15" s="219"/>
    </row>
    <row r="16" spans="1:4" ht="15.75" x14ac:dyDescent="0.25">
      <c r="A16" s="241" t="s">
        <v>1518</v>
      </c>
      <c r="B16" s="240"/>
      <c r="C16" s="240"/>
      <c r="D16" s="219"/>
    </row>
    <row r="17" spans="1:4" ht="15.75" x14ac:dyDescent="0.25">
      <c r="A17" s="215" t="s">
        <v>1519</v>
      </c>
      <c r="B17" s="213">
        <v>4950000</v>
      </c>
      <c r="C17" s="213">
        <v>4950000</v>
      </c>
      <c r="D17" s="219">
        <v>1</v>
      </c>
    </row>
    <row r="18" spans="1:4" ht="15.75" x14ac:dyDescent="0.25">
      <c r="A18" s="215" t="s">
        <v>1520</v>
      </c>
      <c r="B18" s="213">
        <v>4070000</v>
      </c>
      <c r="C18" s="213">
        <v>4070000</v>
      </c>
      <c r="D18" s="219">
        <v>1</v>
      </c>
    </row>
    <row r="19" spans="1:4" ht="15.75" x14ac:dyDescent="0.25">
      <c r="A19" s="215" t="s">
        <v>1521</v>
      </c>
      <c r="B19" s="213">
        <v>4950000</v>
      </c>
      <c r="C19" s="213">
        <v>4950000</v>
      </c>
      <c r="D19" s="219">
        <v>1</v>
      </c>
    </row>
    <row r="20" spans="1:4" ht="15.75" x14ac:dyDescent="0.25">
      <c r="A20" s="215" t="s">
        <v>1522</v>
      </c>
      <c r="B20" s="213">
        <v>5500000</v>
      </c>
      <c r="C20" s="213">
        <v>5500000</v>
      </c>
      <c r="D20" s="219">
        <v>1</v>
      </c>
    </row>
    <row r="21" spans="1:4" ht="15.75" x14ac:dyDescent="0.25">
      <c r="A21" s="215" t="s">
        <v>1523</v>
      </c>
      <c r="B21" s="213">
        <v>4430000</v>
      </c>
      <c r="C21" s="213">
        <v>4430000</v>
      </c>
      <c r="D21" s="219">
        <v>1</v>
      </c>
    </row>
    <row r="22" spans="1:4" ht="15.75" x14ac:dyDescent="0.25">
      <c r="A22" s="241" t="s">
        <v>1524</v>
      </c>
      <c r="B22" s="240"/>
      <c r="C22" s="240"/>
      <c r="D22" s="219"/>
    </row>
    <row r="23" spans="1:4" ht="15.75" x14ac:dyDescent="0.25">
      <c r="A23" s="215" t="s">
        <v>1525</v>
      </c>
      <c r="B23" s="213">
        <v>2350000</v>
      </c>
      <c r="C23" s="213">
        <v>3270000</v>
      </c>
      <c r="D23" s="219">
        <v>1.39</v>
      </c>
    </row>
    <row r="24" spans="1:4" ht="15.75" x14ac:dyDescent="0.25">
      <c r="A24" s="215" t="s">
        <v>1526</v>
      </c>
      <c r="B24" s="213">
        <v>1670000</v>
      </c>
      <c r="C24" s="213">
        <v>2680000</v>
      </c>
      <c r="D24" s="219">
        <v>1.6</v>
      </c>
    </row>
    <row r="25" spans="1:4" ht="15.75" x14ac:dyDescent="0.25">
      <c r="A25" s="241" t="s">
        <v>1527</v>
      </c>
      <c r="B25" s="240"/>
      <c r="C25" s="240"/>
      <c r="D25" s="219"/>
    </row>
    <row r="26" spans="1:4" ht="15.75" x14ac:dyDescent="0.25">
      <c r="A26" s="214" t="s">
        <v>1528</v>
      </c>
      <c r="B26" s="211" t="s">
        <v>1529</v>
      </c>
      <c r="C26" s="213">
        <v>3470000</v>
      </c>
      <c r="D26" s="219">
        <v>1.35</v>
      </c>
    </row>
    <row r="27" spans="1:4" ht="15.75" x14ac:dyDescent="0.25">
      <c r="A27" s="214" t="s">
        <v>1530</v>
      </c>
      <c r="B27" s="211"/>
      <c r="C27" s="211" t="s">
        <v>1531</v>
      </c>
      <c r="D27" s="219"/>
    </row>
    <row r="28" spans="1:4" ht="15.75" x14ac:dyDescent="0.25">
      <c r="A28" s="214" t="s">
        <v>1532</v>
      </c>
      <c r="B28" s="211" t="s">
        <v>1533</v>
      </c>
      <c r="C28" s="213">
        <v>2950000</v>
      </c>
      <c r="D28" s="219">
        <v>1.38</v>
      </c>
    </row>
    <row r="29" spans="1:4" ht="15.75" x14ac:dyDescent="0.25">
      <c r="A29" s="214" t="s">
        <v>1534</v>
      </c>
      <c r="B29" s="211" t="s">
        <v>1535</v>
      </c>
      <c r="C29" s="213">
        <v>2680000</v>
      </c>
      <c r="D29" s="219">
        <v>1.38</v>
      </c>
    </row>
    <row r="30" spans="1:4" ht="15.75" x14ac:dyDescent="0.25">
      <c r="A30" s="214" t="s">
        <v>1387</v>
      </c>
      <c r="B30" s="211" t="s">
        <v>1536</v>
      </c>
      <c r="C30" s="213">
        <v>2360000</v>
      </c>
      <c r="D30" s="219">
        <v>1.41</v>
      </c>
    </row>
    <row r="31" spans="1:4" ht="15.75" x14ac:dyDescent="0.25">
      <c r="A31" s="241" t="s">
        <v>1537</v>
      </c>
      <c r="B31" s="240"/>
      <c r="C31" s="240"/>
      <c r="D31" s="219"/>
    </row>
    <row r="32" spans="1:4" ht="15.75" x14ac:dyDescent="0.25">
      <c r="A32" s="214" t="s">
        <v>1538</v>
      </c>
      <c r="B32" s="211" t="s">
        <v>1539</v>
      </c>
      <c r="C32" s="213">
        <v>4040000</v>
      </c>
      <c r="D32" s="219">
        <v>1</v>
      </c>
    </row>
    <row r="33" spans="1:4" ht="15.75" x14ac:dyDescent="0.25">
      <c r="A33" s="214" t="s">
        <v>1540</v>
      </c>
      <c r="B33" s="211" t="s">
        <v>1541</v>
      </c>
      <c r="C33" s="213">
        <v>3250000</v>
      </c>
      <c r="D33" s="219">
        <v>1.01</v>
      </c>
    </row>
    <row r="34" spans="1:4" ht="15.75" x14ac:dyDescent="0.25">
      <c r="A34" s="212" t="s">
        <v>1542</v>
      </c>
      <c r="B34" s="211"/>
      <c r="C34" s="211"/>
      <c r="D34" s="219"/>
    </row>
    <row r="35" spans="1:4" ht="15.75" x14ac:dyDescent="0.25">
      <c r="A35" s="214" t="s">
        <v>1543</v>
      </c>
      <c r="B35" s="211"/>
      <c r="C35" s="211" t="s">
        <v>1544</v>
      </c>
      <c r="D35" s="219"/>
    </row>
    <row r="36" spans="1:4" ht="15.75" x14ac:dyDescent="0.25">
      <c r="A36" s="214" t="s">
        <v>1532</v>
      </c>
      <c r="B36" s="211"/>
      <c r="C36" s="211" t="s">
        <v>1545</v>
      </c>
      <c r="D36" s="219"/>
    </row>
    <row r="37" spans="1:4" ht="15.75" x14ac:dyDescent="0.25">
      <c r="A37" s="240" t="s">
        <v>1413</v>
      </c>
      <c r="B37" s="240"/>
      <c r="C37" s="240"/>
      <c r="D37" s="219"/>
    </row>
    <row r="38" spans="1:4" ht="15.75" x14ac:dyDescent="0.25">
      <c r="A38" s="212" t="s">
        <v>1546</v>
      </c>
      <c r="B38" s="211"/>
      <c r="C38" s="211"/>
      <c r="D38" s="219"/>
    </row>
    <row r="39" spans="1:4" ht="15.75" x14ac:dyDescent="0.25">
      <c r="A39" s="215" t="s">
        <v>6</v>
      </c>
      <c r="B39" s="213">
        <v>7180000</v>
      </c>
      <c r="C39" s="213">
        <v>7200000</v>
      </c>
      <c r="D39" s="219">
        <v>1</v>
      </c>
    </row>
    <row r="40" spans="1:4" ht="15.75" x14ac:dyDescent="0.25">
      <c r="A40" s="215" t="s">
        <v>7</v>
      </c>
      <c r="B40" s="213">
        <v>5270000</v>
      </c>
      <c r="C40" s="213">
        <v>5290000</v>
      </c>
      <c r="D40" s="219">
        <v>1</v>
      </c>
    </row>
    <row r="41" spans="1:4" ht="15.75" x14ac:dyDescent="0.25">
      <c r="A41" s="215" t="s">
        <v>8</v>
      </c>
      <c r="B41" s="213">
        <v>4000000</v>
      </c>
      <c r="C41" s="213">
        <v>4030000</v>
      </c>
      <c r="D41" s="219">
        <v>1.01</v>
      </c>
    </row>
    <row r="42" spans="1:4" ht="15.75" x14ac:dyDescent="0.25">
      <c r="A42" s="212" t="s">
        <v>1547</v>
      </c>
      <c r="B42" s="211"/>
      <c r="C42" s="211"/>
      <c r="D42" s="219"/>
    </row>
    <row r="43" spans="1:4" ht="15.75" x14ac:dyDescent="0.25">
      <c r="A43" s="215" t="s">
        <v>6</v>
      </c>
      <c r="B43" s="213">
        <v>5460000</v>
      </c>
      <c r="C43" s="213">
        <v>5460000</v>
      </c>
      <c r="D43" s="219">
        <v>1</v>
      </c>
    </row>
    <row r="44" spans="1:4" ht="15.75" x14ac:dyDescent="0.25">
      <c r="A44" s="215" t="s">
        <v>7</v>
      </c>
      <c r="B44" s="213">
        <v>4430000</v>
      </c>
      <c r="C44" s="213">
        <v>4430000</v>
      </c>
      <c r="D44" s="219">
        <v>1</v>
      </c>
    </row>
    <row r="45" spans="1:4" ht="15.75" x14ac:dyDescent="0.25">
      <c r="A45" s="215" t="s">
        <v>8</v>
      </c>
      <c r="B45" s="213">
        <v>3860000</v>
      </c>
      <c r="C45" s="213">
        <v>3860000</v>
      </c>
      <c r="D45" s="219">
        <v>1</v>
      </c>
    </row>
    <row r="46" spans="1:4" ht="15.75" x14ac:dyDescent="0.25">
      <c r="A46" s="212" t="s">
        <v>1548</v>
      </c>
      <c r="B46" s="211"/>
      <c r="C46" s="211"/>
      <c r="D46" s="219"/>
    </row>
    <row r="47" spans="1:4" ht="15.75" x14ac:dyDescent="0.25">
      <c r="A47" s="215" t="s">
        <v>6</v>
      </c>
      <c r="B47" s="213">
        <v>2840000</v>
      </c>
      <c r="C47" s="213">
        <v>2840000</v>
      </c>
      <c r="D47" s="219">
        <v>1</v>
      </c>
    </row>
    <row r="48" spans="1:4" ht="15.75" x14ac:dyDescent="0.25">
      <c r="A48" s="215" t="s">
        <v>7</v>
      </c>
      <c r="B48" s="213">
        <v>2150000</v>
      </c>
      <c r="C48" s="213">
        <v>2160000</v>
      </c>
      <c r="D48" s="219">
        <v>1</v>
      </c>
    </row>
    <row r="49" spans="1:4" ht="15.75" x14ac:dyDescent="0.25">
      <c r="A49" s="215" t="s">
        <v>8</v>
      </c>
      <c r="B49" s="213">
        <v>1980000</v>
      </c>
      <c r="C49" s="213">
        <v>1980000</v>
      </c>
      <c r="D49" s="219">
        <v>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A4" sqref="A4"/>
    </sheetView>
  </sheetViews>
  <sheetFormatPr defaultRowHeight="15" x14ac:dyDescent="0.25"/>
  <cols>
    <col min="1" max="1" width="71.7109375" customWidth="1"/>
    <col min="2" max="3" width="17.28515625" customWidth="1"/>
    <col min="4" max="4" width="8.7109375" style="221" customWidth="1"/>
  </cols>
  <sheetData>
    <row r="1" spans="1:4" s="244" customFormat="1" ht="63" x14ac:dyDescent="0.25">
      <c r="A1" s="38" t="s">
        <v>1345</v>
      </c>
      <c r="B1" s="38" t="s">
        <v>1252</v>
      </c>
      <c r="C1" s="210" t="s">
        <v>1253</v>
      </c>
      <c r="D1" s="218" t="s">
        <v>1346</v>
      </c>
    </row>
    <row r="2" spans="1:4" ht="15.75" x14ac:dyDescent="0.25">
      <c r="A2" s="210" t="s">
        <v>1549</v>
      </c>
      <c r="B2" s="211"/>
      <c r="C2" s="211"/>
      <c r="D2" s="220"/>
    </row>
    <row r="3" spans="1:4" ht="15.75" x14ac:dyDescent="0.25">
      <c r="A3" s="216" t="s">
        <v>1251</v>
      </c>
      <c r="B3" s="211"/>
      <c r="C3" s="211"/>
      <c r="D3" s="220"/>
    </row>
    <row r="4" spans="1:4" ht="15.75" x14ac:dyDescent="0.25">
      <c r="A4" s="216" t="s">
        <v>1476</v>
      </c>
      <c r="B4" s="240"/>
      <c r="C4" s="240"/>
      <c r="D4" s="242"/>
    </row>
    <row r="5" spans="1:4" ht="15.75" x14ac:dyDescent="0.25">
      <c r="A5" s="214" t="s">
        <v>1550</v>
      </c>
      <c r="B5" s="217">
        <v>1740000</v>
      </c>
      <c r="C5" s="217">
        <v>1740000</v>
      </c>
      <c r="D5" s="220">
        <v>1</v>
      </c>
    </row>
    <row r="6" spans="1:4" ht="15.75" x14ac:dyDescent="0.25">
      <c r="A6" s="214" t="s">
        <v>1551</v>
      </c>
      <c r="B6" s="217">
        <v>1220000</v>
      </c>
      <c r="C6" s="217">
        <v>1240000</v>
      </c>
      <c r="D6" s="220">
        <v>1.02</v>
      </c>
    </row>
    <row r="7" spans="1:4" ht="15.75" x14ac:dyDescent="0.25">
      <c r="A7" s="216" t="s">
        <v>1552</v>
      </c>
      <c r="B7" s="217">
        <v>1740000</v>
      </c>
      <c r="C7" s="217">
        <v>1740000</v>
      </c>
      <c r="D7" s="220">
        <v>1</v>
      </c>
    </row>
    <row r="8" spans="1:4" ht="15.75" x14ac:dyDescent="0.25">
      <c r="A8" s="216" t="s">
        <v>1376</v>
      </c>
      <c r="B8" s="240"/>
      <c r="C8" s="240"/>
      <c r="D8" s="220"/>
    </row>
    <row r="9" spans="1:4" ht="15.75" x14ac:dyDescent="0.25">
      <c r="A9" s="216" t="s">
        <v>1553</v>
      </c>
      <c r="B9" s="241"/>
      <c r="C9" s="240"/>
      <c r="D9" s="220"/>
    </row>
    <row r="10" spans="1:4" ht="15.75" x14ac:dyDescent="0.25">
      <c r="A10" s="214" t="s">
        <v>1554</v>
      </c>
      <c r="B10" s="211" t="s">
        <v>1555</v>
      </c>
      <c r="C10" s="217">
        <v>1570000</v>
      </c>
      <c r="D10" s="220">
        <v>1</v>
      </c>
    </row>
    <row r="11" spans="1:4" ht="15.75" x14ac:dyDescent="0.25">
      <c r="A11" s="214" t="s">
        <v>1556</v>
      </c>
      <c r="B11" s="211" t="s">
        <v>1557</v>
      </c>
      <c r="C11" s="217">
        <v>1110000</v>
      </c>
      <c r="D11" s="220">
        <v>1</v>
      </c>
    </row>
    <row r="12" spans="1:4" ht="15.75" x14ac:dyDescent="0.25">
      <c r="A12" s="214" t="s">
        <v>565</v>
      </c>
      <c r="B12" s="217">
        <v>1030000</v>
      </c>
      <c r="C12" s="217">
        <v>1030000</v>
      </c>
      <c r="D12" s="220">
        <v>1</v>
      </c>
    </row>
    <row r="13" spans="1:4" ht="15.75" x14ac:dyDescent="0.25">
      <c r="A13" s="216" t="s">
        <v>1558</v>
      </c>
      <c r="B13" s="240"/>
      <c r="C13" s="240"/>
      <c r="D13" s="220"/>
    </row>
    <row r="14" spans="1:4" ht="15.75" x14ac:dyDescent="0.25">
      <c r="A14" s="214" t="s">
        <v>1559</v>
      </c>
      <c r="B14" s="211" t="s">
        <v>1555</v>
      </c>
      <c r="C14" s="217">
        <v>1570000</v>
      </c>
      <c r="D14" s="220">
        <v>1</v>
      </c>
    </row>
    <row r="15" spans="1:4" ht="15.75" x14ac:dyDescent="0.25">
      <c r="A15" s="214" t="s">
        <v>1387</v>
      </c>
      <c r="B15" s="211" t="s">
        <v>1560</v>
      </c>
      <c r="C15" s="217">
        <v>790000</v>
      </c>
      <c r="D15" s="220">
        <v>1.1000000000000001</v>
      </c>
    </row>
    <row r="16" spans="1:4" ht="15.75" x14ac:dyDescent="0.25">
      <c r="A16" s="216" t="s">
        <v>1561</v>
      </c>
      <c r="B16" s="211"/>
      <c r="C16" s="211"/>
      <c r="D16" s="220"/>
    </row>
    <row r="17" spans="1:4" ht="15.75" x14ac:dyDescent="0.25">
      <c r="A17" s="214" t="s">
        <v>1562</v>
      </c>
      <c r="B17" s="211"/>
      <c r="C17" s="211" t="s">
        <v>1563</v>
      </c>
      <c r="D17" s="220"/>
    </row>
    <row r="18" spans="1:4" ht="15.75" x14ac:dyDescent="0.25">
      <c r="A18" s="214" t="s">
        <v>1564</v>
      </c>
      <c r="B18" s="211"/>
      <c r="C18" s="211" t="s">
        <v>1565</v>
      </c>
      <c r="D18" s="220"/>
    </row>
    <row r="19" spans="1:4" ht="15.75" x14ac:dyDescent="0.25">
      <c r="A19" s="216" t="s">
        <v>1413</v>
      </c>
      <c r="B19" s="240"/>
      <c r="C19" s="240"/>
      <c r="D19" s="220"/>
    </row>
    <row r="20" spans="1:4" ht="15.75" x14ac:dyDescent="0.25">
      <c r="A20" s="216" t="s">
        <v>1566</v>
      </c>
      <c r="B20" s="211"/>
      <c r="C20" s="211"/>
      <c r="D20" s="220"/>
    </row>
    <row r="21" spans="1:4" ht="15.75" x14ac:dyDescent="0.25">
      <c r="A21" s="214" t="s">
        <v>6</v>
      </c>
      <c r="B21" s="217">
        <v>690000</v>
      </c>
      <c r="C21" s="217">
        <v>710000</v>
      </c>
      <c r="D21" s="220">
        <v>1.03</v>
      </c>
    </row>
    <row r="22" spans="1:4" ht="15.75" x14ac:dyDescent="0.25">
      <c r="A22" s="214" t="s">
        <v>7</v>
      </c>
      <c r="B22" s="217">
        <v>620000</v>
      </c>
      <c r="C22" s="217">
        <v>620000</v>
      </c>
      <c r="D22" s="220">
        <v>1</v>
      </c>
    </row>
    <row r="23" spans="1:4" ht="15.75" x14ac:dyDescent="0.25">
      <c r="A23" s="214" t="s">
        <v>8</v>
      </c>
      <c r="B23" s="217">
        <v>570000</v>
      </c>
      <c r="C23" s="217">
        <v>580000</v>
      </c>
      <c r="D23" s="220">
        <v>1.02</v>
      </c>
    </row>
    <row r="24" spans="1:4" ht="15.75" x14ac:dyDescent="0.25">
      <c r="A24" s="216" t="s">
        <v>1567</v>
      </c>
      <c r="B24" s="211"/>
      <c r="C24" s="211"/>
      <c r="D24" s="220"/>
    </row>
    <row r="25" spans="1:4" ht="15.75" x14ac:dyDescent="0.25">
      <c r="A25" s="214" t="s">
        <v>6</v>
      </c>
      <c r="B25" s="217">
        <v>880000</v>
      </c>
      <c r="C25" s="217">
        <v>900000</v>
      </c>
      <c r="D25" s="220">
        <v>1.02</v>
      </c>
    </row>
    <row r="26" spans="1:4" ht="15.75" x14ac:dyDescent="0.25">
      <c r="A26" s="214" t="s">
        <v>7</v>
      </c>
      <c r="B26" s="217">
        <v>690000</v>
      </c>
      <c r="C26" s="217">
        <v>710000</v>
      </c>
      <c r="D26" s="220">
        <v>1.03</v>
      </c>
    </row>
    <row r="27" spans="1:4" ht="15.75" x14ac:dyDescent="0.25">
      <c r="A27" s="214" t="s">
        <v>8</v>
      </c>
      <c r="B27" s="217">
        <v>620000</v>
      </c>
      <c r="C27" s="217">
        <v>620000</v>
      </c>
      <c r="D27" s="220">
        <v>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workbookViewId="0">
      <selection activeCell="I13" sqref="I13"/>
    </sheetView>
  </sheetViews>
  <sheetFormatPr defaultRowHeight="15" x14ac:dyDescent="0.25"/>
  <cols>
    <col min="1" max="1" width="55" customWidth="1"/>
    <col min="2" max="3" width="16.42578125" customWidth="1"/>
    <col min="4" max="4" width="8.85546875" style="221"/>
  </cols>
  <sheetData>
    <row r="1" spans="1:4" ht="66" x14ac:dyDescent="0.25">
      <c r="A1" s="222" t="s">
        <v>1345</v>
      </c>
      <c r="B1" s="222" t="s">
        <v>1252</v>
      </c>
      <c r="C1" s="210" t="s">
        <v>1253</v>
      </c>
      <c r="D1" s="218" t="s">
        <v>1346</v>
      </c>
    </row>
    <row r="2" spans="1:4" ht="15.75" x14ac:dyDescent="0.25">
      <c r="A2" s="210" t="s">
        <v>1568</v>
      </c>
      <c r="B2" s="211"/>
      <c r="C2" s="211"/>
      <c r="D2" s="220"/>
    </row>
    <row r="3" spans="1:4" ht="15.75" x14ac:dyDescent="0.25">
      <c r="A3" s="216" t="s">
        <v>1251</v>
      </c>
      <c r="B3" s="211"/>
      <c r="C3" s="211"/>
      <c r="D3" s="220"/>
    </row>
    <row r="4" spans="1:4" ht="15.75" x14ac:dyDescent="0.25">
      <c r="A4" s="216" t="s">
        <v>86</v>
      </c>
      <c r="B4" s="211"/>
      <c r="C4" s="211"/>
      <c r="D4" s="220"/>
    </row>
    <row r="5" spans="1:4" ht="15.75" x14ac:dyDescent="0.25">
      <c r="A5" s="214" t="s">
        <v>1569</v>
      </c>
      <c r="B5" s="217">
        <v>8890000</v>
      </c>
      <c r="C5" s="217">
        <v>9070000</v>
      </c>
      <c r="D5" s="220">
        <v>1.02</v>
      </c>
    </row>
    <row r="6" spans="1:4" ht="15.75" x14ac:dyDescent="0.25">
      <c r="A6" s="216" t="s">
        <v>1509</v>
      </c>
      <c r="B6" s="240"/>
      <c r="C6" s="240"/>
      <c r="D6" s="220"/>
    </row>
    <row r="7" spans="1:4" ht="15.75" x14ac:dyDescent="0.25">
      <c r="A7" s="214" t="s">
        <v>1570</v>
      </c>
      <c r="B7" s="217">
        <v>9070000</v>
      </c>
      <c r="C7" s="217">
        <v>9070000</v>
      </c>
      <c r="D7" s="220">
        <v>1</v>
      </c>
    </row>
    <row r="8" spans="1:4" ht="15.75" x14ac:dyDescent="0.25">
      <c r="A8" s="306" t="s">
        <v>1571</v>
      </c>
      <c r="B8" s="217">
        <v>6510000</v>
      </c>
      <c r="C8" s="299">
        <v>6550000</v>
      </c>
      <c r="D8" s="220">
        <v>1.01</v>
      </c>
    </row>
    <row r="9" spans="1:4" ht="15.75" x14ac:dyDescent="0.25">
      <c r="A9" s="306"/>
      <c r="B9" s="217">
        <v>6540000</v>
      </c>
      <c r="C9" s="299"/>
      <c r="D9" s="220">
        <v>1</v>
      </c>
    </row>
    <row r="10" spans="1:4" ht="31.5" x14ac:dyDescent="0.25">
      <c r="A10" s="214" t="s">
        <v>1572</v>
      </c>
      <c r="B10" s="211" t="s">
        <v>1573</v>
      </c>
      <c r="C10" s="217">
        <v>7440000</v>
      </c>
      <c r="D10" s="220">
        <v>1</v>
      </c>
    </row>
    <row r="11" spans="1:4" ht="15.75" x14ac:dyDescent="0.25">
      <c r="A11" s="216" t="s">
        <v>1362</v>
      </c>
      <c r="B11" s="240"/>
      <c r="C11" s="240"/>
      <c r="D11" s="220"/>
    </row>
    <row r="12" spans="1:4" ht="15.75" x14ac:dyDescent="0.25">
      <c r="A12" s="306" t="s">
        <v>1574</v>
      </c>
      <c r="B12" s="217">
        <v>5120000</v>
      </c>
      <c r="C12" s="299">
        <v>5120000</v>
      </c>
      <c r="D12" s="300">
        <v>1</v>
      </c>
    </row>
    <row r="13" spans="1:4" ht="15.75" x14ac:dyDescent="0.25">
      <c r="A13" s="306"/>
      <c r="B13" s="217">
        <v>5120000</v>
      </c>
      <c r="C13" s="299"/>
      <c r="D13" s="300"/>
    </row>
    <row r="14" spans="1:4" ht="31.5" x14ac:dyDescent="0.25">
      <c r="A14" s="214" t="s">
        <v>1575</v>
      </c>
      <c r="B14" s="211" t="s">
        <v>1576</v>
      </c>
      <c r="C14" s="217">
        <v>2850000</v>
      </c>
      <c r="D14" s="220">
        <v>1</v>
      </c>
    </row>
    <row r="15" spans="1:4" ht="78.75" x14ac:dyDescent="0.25">
      <c r="A15" s="216" t="s">
        <v>1577</v>
      </c>
      <c r="B15" s="217">
        <v>15670000</v>
      </c>
      <c r="C15" s="217">
        <v>15730000</v>
      </c>
      <c r="D15" s="220">
        <v>1</v>
      </c>
    </row>
    <row r="16" spans="1:4" ht="15.75" x14ac:dyDescent="0.25">
      <c r="A16" s="216" t="s">
        <v>1578</v>
      </c>
      <c r="B16" s="240"/>
      <c r="C16" s="211"/>
      <c r="D16" s="220"/>
    </row>
    <row r="17" spans="1:4" ht="15.75" x14ac:dyDescent="0.25">
      <c r="A17" s="214" t="s">
        <v>1579</v>
      </c>
      <c r="B17" s="217">
        <v>4060000</v>
      </c>
      <c r="C17" s="217">
        <v>4090000</v>
      </c>
      <c r="D17" s="220">
        <v>1.01</v>
      </c>
    </row>
    <row r="18" spans="1:4" ht="15.75" x14ac:dyDescent="0.25">
      <c r="A18" s="214" t="s">
        <v>1580</v>
      </c>
      <c r="B18" s="211" t="s">
        <v>1581</v>
      </c>
      <c r="C18" s="217">
        <v>3000000</v>
      </c>
      <c r="D18" s="220">
        <v>1.01</v>
      </c>
    </row>
    <row r="19" spans="1:4" ht="15.75" x14ac:dyDescent="0.25">
      <c r="A19" s="216" t="s">
        <v>1582</v>
      </c>
      <c r="B19" s="217">
        <v>2520000</v>
      </c>
      <c r="C19" s="217">
        <v>2520000</v>
      </c>
      <c r="D19" s="220">
        <v>1</v>
      </c>
    </row>
    <row r="20" spans="1:4" ht="31.5" x14ac:dyDescent="0.25">
      <c r="A20" s="216" t="s">
        <v>1583</v>
      </c>
      <c r="B20" s="217">
        <v>4600000</v>
      </c>
      <c r="C20" s="217">
        <v>4630000</v>
      </c>
      <c r="D20" s="220">
        <v>1.01</v>
      </c>
    </row>
    <row r="21" spans="1:4" ht="31.5" x14ac:dyDescent="0.25">
      <c r="A21" s="216" t="s">
        <v>1584</v>
      </c>
      <c r="B21" s="217">
        <v>6950000</v>
      </c>
      <c r="C21" s="217">
        <v>6970000</v>
      </c>
      <c r="D21" s="220">
        <v>1</v>
      </c>
    </row>
    <row r="22" spans="1:4" ht="31.5" x14ac:dyDescent="0.25">
      <c r="A22" s="216" t="s">
        <v>1585</v>
      </c>
      <c r="B22" s="211"/>
      <c r="C22" s="217">
        <v>4510000</v>
      </c>
      <c r="D22" s="220"/>
    </row>
    <row r="23" spans="1:4" ht="15.75" x14ac:dyDescent="0.25">
      <c r="A23" s="216" t="s">
        <v>1376</v>
      </c>
      <c r="B23" s="240"/>
      <c r="C23" s="240"/>
      <c r="D23" s="220"/>
    </row>
    <row r="24" spans="1:4" ht="15.75" x14ac:dyDescent="0.25">
      <c r="A24" s="298" t="s">
        <v>1586</v>
      </c>
      <c r="B24" s="217">
        <v>2250000</v>
      </c>
      <c r="C24" s="299">
        <v>2250000</v>
      </c>
      <c r="D24" s="300">
        <v>1</v>
      </c>
    </row>
    <row r="25" spans="1:4" ht="15.75" x14ac:dyDescent="0.25">
      <c r="A25" s="298"/>
      <c r="B25" s="217">
        <v>2250000</v>
      </c>
      <c r="C25" s="299"/>
      <c r="D25" s="300"/>
    </row>
    <row r="26" spans="1:4" ht="15.75" x14ac:dyDescent="0.25">
      <c r="A26" s="216" t="s">
        <v>1587</v>
      </c>
      <c r="B26" s="217">
        <v>2110000</v>
      </c>
      <c r="C26" s="217">
        <v>2140000</v>
      </c>
      <c r="D26" s="220">
        <v>1.01</v>
      </c>
    </row>
    <row r="27" spans="1:4" ht="15.75" x14ac:dyDescent="0.25">
      <c r="A27" s="216" t="s">
        <v>1588</v>
      </c>
      <c r="B27" s="217">
        <v>2610000</v>
      </c>
      <c r="C27" s="217">
        <v>2620000</v>
      </c>
      <c r="D27" s="220">
        <v>1</v>
      </c>
    </row>
    <row r="28" spans="1:4" ht="15.75" x14ac:dyDescent="0.25">
      <c r="A28" s="216" t="s">
        <v>1589</v>
      </c>
      <c r="B28" s="217">
        <v>3140000</v>
      </c>
      <c r="C28" s="217">
        <v>3150000</v>
      </c>
      <c r="D28" s="220">
        <v>1</v>
      </c>
    </row>
    <row r="29" spans="1:4" ht="15.75" x14ac:dyDescent="0.25">
      <c r="A29" s="216" t="s">
        <v>1590</v>
      </c>
      <c r="B29" s="211"/>
      <c r="C29" s="211"/>
      <c r="D29" s="220"/>
    </row>
    <row r="30" spans="1:4" ht="15.75" x14ac:dyDescent="0.25">
      <c r="A30" s="214" t="s">
        <v>1591</v>
      </c>
      <c r="B30" s="217">
        <v>5300000</v>
      </c>
      <c r="C30" s="217">
        <v>5300000</v>
      </c>
      <c r="D30" s="220">
        <v>1</v>
      </c>
    </row>
    <row r="31" spans="1:4" ht="15.75" x14ac:dyDescent="0.25">
      <c r="A31" s="214" t="s">
        <v>1431</v>
      </c>
      <c r="B31" s="211" t="s">
        <v>1592</v>
      </c>
      <c r="C31" s="217">
        <v>4690000</v>
      </c>
      <c r="D31" s="220">
        <v>1</v>
      </c>
    </row>
    <row r="32" spans="1:4" ht="15.75" x14ac:dyDescent="0.25">
      <c r="A32" s="216" t="s">
        <v>1593</v>
      </c>
      <c r="B32" s="211"/>
      <c r="C32" s="211"/>
      <c r="D32" s="220"/>
    </row>
    <row r="33" spans="1:4" ht="15.75" x14ac:dyDescent="0.25">
      <c r="A33" s="214" t="s">
        <v>1013</v>
      </c>
      <c r="B33" s="217">
        <v>4830000</v>
      </c>
      <c r="C33" s="217">
        <v>4830000</v>
      </c>
      <c r="D33" s="220">
        <v>1</v>
      </c>
    </row>
    <row r="34" spans="1:4" ht="47.25" x14ac:dyDescent="0.25">
      <c r="A34" s="216" t="s">
        <v>1594</v>
      </c>
      <c r="B34" s="211"/>
      <c r="C34" s="211"/>
      <c r="D34" s="220"/>
    </row>
    <row r="35" spans="1:4" ht="78.75" x14ac:dyDescent="0.25">
      <c r="A35" s="214" t="s">
        <v>1595</v>
      </c>
      <c r="B35" s="217">
        <v>23830000</v>
      </c>
      <c r="C35" s="217">
        <v>23830000</v>
      </c>
      <c r="D35" s="220">
        <v>1</v>
      </c>
    </row>
    <row r="36" spans="1:4" ht="15.75" x14ac:dyDescent="0.25">
      <c r="A36" s="214" t="s">
        <v>858</v>
      </c>
      <c r="B36" s="217">
        <v>12070000</v>
      </c>
      <c r="C36" s="217">
        <v>12140000</v>
      </c>
      <c r="D36" s="220">
        <v>1.01</v>
      </c>
    </row>
    <row r="37" spans="1:4" ht="15.75" x14ac:dyDescent="0.25">
      <c r="A37" s="216" t="s">
        <v>1596</v>
      </c>
      <c r="B37" s="211"/>
      <c r="C37" s="211"/>
      <c r="D37" s="220"/>
    </row>
    <row r="38" spans="1:4" ht="15.75" x14ac:dyDescent="0.25">
      <c r="A38" s="214" t="s">
        <v>1597</v>
      </c>
      <c r="B38" s="211"/>
      <c r="C38" s="211" t="s">
        <v>1592</v>
      </c>
      <c r="D38" s="220"/>
    </row>
    <row r="39" spans="1:4" ht="15.75" x14ac:dyDescent="0.25">
      <c r="A39" s="214" t="s">
        <v>1598</v>
      </c>
      <c r="B39" s="211"/>
      <c r="C39" s="211" t="s">
        <v>1599</v>
      </c>
      <c r="D39" s="220"/>
    </row>
    <row r="40" spans="1:4" ht="15.75" x14ac:dyDescent="0.25">
      <c r="A40" s="214" t="s">
        <v>1600</v>
      </c>
      <c r="B40" s="211"/>
      <c r="C40" s="211" t="s">
        <v>1601</v>
      </c>
      <c r="D40" s="220"/>
    </row>
    <row r="41" spans="1:4" ht="15.75" x14ac:dyDescent="0.25">
      <c r="A41" s="214" t="s">
        <v>1602</v>
      </c>
      <c r="B41" s="211"/>
      <c r="C41" s="211" t="s">
        <v>1603</v>
      </c>
      <c r="D41" s="220"/>
    </row>
    <row r="42" spans="1:4" ht="15.75" x14ac:dyDescent="0.25">
      <c r="A42" s="214" t="s">
        <v>1604</v>
      </c>
      <c r="B42" s="211"/>
      <c r="C42" s="211" t="s">
        <v>1605</v>
      </c>
      <c r="D42" s="220"/>
    </row>
    <row r="43" spans="1:4" ht="15.75" x14ac:dyDescent="0.25">
      <c r="A43" s="214" t="s">
        <v>1606</v>
      </c>
      <c r="B43" s="211"/>
      <c r="C43" s="211" t="s">
        <v>1607</v>
      </c>
      <c r="D43" s="220"/>
    </row>
    <row r="44" spans="1:4" ht="15.75" x14ac:dyDescent="0.25">
      <c r="A44" s="216" t="s">
        <v>1413</v>
      </c>
      <c r="B44" s="240"/>
      <c r="C44" s="240"/>
      <c r="D44" s="220"/>
    </row>
    <row r="45" spans="1:4" ht="15.75" x14ac:dyDescent="0.25">
      <c r="A45" s="216" t="s">
        <v>1608</v>
      </c>
      <c r="B45" s="240"/>
      <c r="C45" s="240"/>
      <c r="D45" s="220"/>
    </row>
    <row r="46" spans="1:4" ht="15.75" x14ac:dyDescent="0.25">
      <c r="A46" s="216" t="s">
        <v>1609</v>
      </c>
      <c r="B46" s="211"/>
      <c r="C46" s="211"/>
      <c r="D46" s="220"/>
    </row>
    <row r="47" spans="1:4" ht="15.75" x14ac:dyDescent="0.25">
      <c r="A47" s="214" t="s">
        <v>6</v>
      </c>
      <c r="B47" s="217">
        <v>3140000</v>
      </c>
      <c r="C47" s="217">
        <v>3150000</v>
      </c>
      <c r="D47" s="220">
        <v>1</v>
      </c>
    </row>
    <row r="48" spans="1:4" ht="15.75" x14ac:dyDescent="0.25">
      <c r="A48" s="214" t="s">
        <v>7</v>
      </c>
      <c r="B48" s="217">
        <v>2250000</v>
      </c>
      <c r="C48" s="217">
        <v>2250000</v>
      </c>
      <c r="D48" s="220">
        <v>1</v>
      </c>
    </row>
    <row r="49" spans="1:4" ht="15.75" x14ac:dyDescent="0.25">
      <c r="A49" s="214" t="s">
        <v>8</v>
      </c>
      <c r="B49" s="217">
        <v>1570000</v>
      </c>
      <c r="C49" s="217">
        <v>1620000</v>
      </c>
      <c r="D49" s="220">
        <v>1.03</v>
      </c>
    </row>
    <row r="50" spans="1:4" ht="15.75" x14ac:dyDescent="0.25">
      <c r="A50" s="216" t="s">
        <v>1610</v>
      </c>
      <c r="B50" s="211"/>
      <c r="C50" s="211"/>
      <c r="D50" s="220"/>
    </row>
    <row r="51" spans="1:4" ht="15.75" x14ac:dyDescent="0.25">
      <c r="A51" s="214" t="s">
        <v>6</v>
      </c>
      <c r="B51" s="217">
        <v>2520000</v>
      </c>
      <c r="C51" s="217">
        <v>2520000</v>
      </c>
      <c r="D51" s="220">
        <v>1</v>
      </c>
    </row>
    <row r="52" spans="1:4" ht="15.75" x14ac:dyDescent="0.25">
      <c r="A52" s="214" t="s">
        <v>7</v>
      </c>
      <c r="B52" s="217">
        <v>1820000</v>
      </c>
      <c r="C52" s="217">
        <v>1820000</v>
      </c>
      <c r="D52" s="220">
        <v>1</v>
      </c>
    </row>
    <row r="53" spans="1:4" ht="15.75" x14ac:dyDescent="0.25">
      <c r="A53" s="214" t="s">
        <v>8</v>
      </c>
      <c r="B53" s="217">
        <v>1420000</v>
      </c>
      <c r="C53" s="217">
        <v>1420000</v>
      </c>
      <c r="D53" s="220">
        <v>1</v>
      </c>
    </row>
    <row r="54" spans="1:4" ht="15.75" x14ac:dyDescent="0.25">
      <c r="A54" s="216" t="s">
        <v>1611</v>
      </c>
      <c r="B54" s="211"/>
      <c r="C54" s="211"/>
      <c r="D54" s="220"/>
    </row>
    <row r="55" spans="1:4" ht="15.75" x14ac:dyDescent="0.25">
      <c r="A55" s="214" t="s">
        <v>6</v>
      </c>
      <c r="B55" s="217">
        <v>950000</v>
      </c>
      <c r="C55" s="217">
        <v>950000</v>
      </c>
      <c r="D55" s="220">
        <v>1</v>
      </c>
    </row>
    <row r="56" spans="1:4" ht="15.75" x14ac:dyDescent="0.25">
      <c r="A56" s="214" t="s">
        <v>7</v>
      </c>
      <c r="B56" s="217">
        <v>790000</v>
      </c>
      <c r="C56" s="217">
        <v>810000</v>
      </c>
      <c r="D56" s="220">
        <v>1.03</v>
      </c>
    </row>
    <row r="57" spans="1:4" ht="15.75" x14ac:dyDescent="0.25">
      <c r="A57" s="214" t="s">
        <v>8</v>
      </c>
      <c r="B57" s="217">
        <v>720000</v>
      </c>
      <c r="C57" s="217">
        <v>750000</v>
      </c>
      <c r="D57" s="220">
        <v>1.04</v>
      </c>
    </row>
    <row r="58" spans="1:4" ht="15.75" x14ac:dyDescent="0.25">
      <c r="A58" s="216" t="s">
        <v>1612</v>
      </c>
      <c r="B58" s="211"/>
      <c r="C58" s="211"/>
      <c r="D58" s="220"/>
    </row>
    <row r="59" spans="1:4" ht="15.75" x14ac:dyDescent="0.25">
      <c r="A59" s="214" t="s">
        <v>6</v>
      </c>
      <c r="B59" s="217">
        <v>4470000</v>
      </c>
      <c r="C59" s="217">
        <v>4470000</v>
      </c>
      <c r="D59" s="220">
        <v>1</v>
      </c>
    </row>
    <row r="60" spans="1:4" ht="15.75" x14ac:dyDescent="0.25">
      <c r="A60" s="214" t="s">
        <v>7</v>
      </c>
      <c r="B60" s="217">
        <v>3590000</v>
      </c>
      <c r="C60" s="217">
        <v>3590000</v>
      </c>
      <c r="D60" s="220">
        <v>1</v>
      </c>
    </row>
    <row r="61" spans="1:4" ht="15.75" x14ac:dyDescent="0.25">
      <c r="A61" s="214" t="s">
        <v>8</v>
      </c>
      <c r="B61" s="217">
        <v>3270000</v>
      </c>
      <c r="C61" s="217">
        <v>3270000</v>
      </c>
      <c r="D61" s="220">
        <v>1</v>
      </c>
    </row>
    <row r="62" spans="1:4" ht="15.75" x14ac:dyDescent="0.25">
      <c r="A62" s="216" t="s">
        <v>1613</v>
      </c>
      <c r="B62" s="211"/>
      <c r="C62" s="211"/>
      <c r="D62" s="220"/>
    </row>
    <row r="63" spans="1:4" ht="15.75" x14ac:dyDescent="0.25">
      <c r="A63" s="214" t="s">
        <v>6</v>
      </c>
      <c r="B63" s="217">
        <v>3190000</v>
      </c>
      <c r="C63" s="217">
        <v>3190000</v>
      </c>
      <c r="D63" s="220">
        <v>1</v>
      </c>
    </row>
    <row r="64" spans="1:4" ht="15.75" x14ac:dyDescent="0.25">
      <c r="A64" s="214" t="s">
        <v>7</v>
      </c>
      <c r="B64" s="217">
        <v>2600000</v>
      </c>
      <c r="C64" s="217">
        <v>2600000</v>
      </c>
      <c r="D64" s="220">
        <v>1</v>
      </c>
    </row>
    <row r="65" spans="1:4" ht="15.75" x14ac:dyDescent="0.25">
      <c r="A65" s="214" t="s">
        <v>8</v>
      </c>
      <c r="B65" s="217">
        <v>2370000</v>
      </c>
      <c r="C65" s="217">
        <v>2370000</v>
      </c>
      <c r="D65" s="220">
        <v>1</v>
      </c>
    </row>
    <row r="66" spans="1:4" ht="15.75" x14ac:dyDescent="0.25">
      <c r="A66" s="216" t="s">
        <v>1614</v>
      </c>
      <c r="B66" s="211"/>
      <c r="C66" s="211"/>
      <c r="D66" s="220"/>
    </row>
    <row r="67" spans="1:4" ht="15.75" x14ac:dyDescent="0.25">
      <c r="A67" s="214" t="s">
        <v>6</v>
      </c>
      <c r="B67" s="217">
        <v>3320000</v>
      </c>
      <c r="C67" s="217">
        <v>3320000</v>
      </c>
      <c r="D67" s="220">
        <v>1</v>
      </c>
    </row>
    <row r="68" spans="1:4" ht="15.75" x14ac:dyDescent="0.25">
      <c r="A68" s="214" t="s">
        <v>7</v>
      </c>
      <c r="B68" s="217">
        <v>2780000</v>
      </c>
      <c r="C68" s="217">
        <v>2780000</v>
      </c>
      <c r="D68" s="220">
        <v>1</v>
      </c>
    </row>
    <row r="69" spans="1:4" ht="15.75" x14ac:dyDescent="0.25">
      <c r="A69" s="214" t="s">
        <v>8</v>
      </c>
      <c r="B69" s="217">
        <v>2390000</v>
      </c>
      <c r="C69" s="217">
        <v>2390000</v>
      </c>
      <c r="D69" s="220">
        <v>1</v>
      </c>
    </row>
  </sheetData>
  <mergeCells count="8">
    <mergeCell ref="A24:A25"/>
    <mergeCell ref="C24:C25"/>
    <mergeCell ref="D24:D25"/>
    <mergeCell ref="A8:A9"/>
    <mergeCell ref="C8:C9"/>
    <mergeCell ref="A12:A13"/>
    <mergeCell ref="C12:C13"/>
    <mergeCell ref="D12:D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C6" sqref="C6"/>
    </sheetView>
  </sheetViews>
  <sheetFormatPr defaultRowHeight="15" x14ac:dyDescent="0.25"/>
  <cols>
    <col min="1" max="1" width="62" customWidth="1"/>
    <col min="2" max="3" width="17" customWidth="1"/>
    <col min="4" max="4" width="8.85546875" style="221"/>
  </cols>
  <sheetData>
    <row r="1" spans="1:4" ht="66" x14ac:dyDescent="0.25">
      <c r="A1" s="222" t="s">
        <v>1615</v>
      </c>
      <c r="B1" s="222" t="s">
        <v>1252</v>
      </c>
      <c r="C1" s="222" t="s">
        <v>1616</v>
      </c>
      <c r="D1" s="249" t="s">
        <v>1617</v>
      </c>
    </row>
    <row r="2" spans="1:4" ht="16.5" x14ac:dyDescent="0.25">
      <c r="A2" s="245" t="s">
        <v>1618</v>
      </c>
      <c r="B2" s="234"/>
      <c r="C2" s="234"/>
      <c r="D2" s="250"/>
    </row>
    <row r="3" spans="1:4" ht="16.5" x14ac:dyDescent="0.25">
      <c r="A3" s="246" t="s">
        <v>1619</v>
      </c>
      <c r="B3" s="231">
        <v>9070</v>
      </c>
      <c r="C3" s="231">
        <v>9090</v>
      </c>
      <c r="D3" s="238">
        <v>1</v>
      </c>
    </row>
    <row r="4" spans="1:4" ht="16.5" x14ac:dyDescent="0.25">
      <c r="A4" s="245" t="s">
        <v>1620</v>
      </c>
      <c r="B4" s="247"/>
      <c r="C4" s="247"/>
      <c r="D4" s="251"/>
    </row>
    <row r="5" spans="1:4" ht="16.5" x14ac:dyDescent="0.25">
      <c r="A5" s="246" t="s">
        <v>1621</v>
      </c>
      <c r="B5" s="248">
        <v>11680</v>
      </c>
      <c r="C5" s="248">
        <v>11700</v>
      </c>
      <c r="D5" s="251">
        <v>1</v>
      </c>
    </row>
    <row r="6" spans="1:4" ht="16.5" x14ac:dyDescent="0.25">
      <c r="A6" s="246" t="s">
        <v>1622</v>
      </c>
      <c r="B6" s="248">
        <v>6490</v>
      </c>
      <c r="C6" s="248">
        <v>6510</v>
      </c>
      <c r="D6" s="251">
        <v>1</v>
      </c>
    </row>
    <row r="7" spans="1:4" ht="16.5" x14ac:dyDescent="0.25">
      <c r="A7" s="246" t="s">
        <v>1623</v>
      </c>
      <c r="B7" s="248">
        <v>5230</v>
      </c>
      <c r="C7" s="248">
        <v>5280</v>
      </c>
      <c r="D7" s="251">
        <v>1.01</v>
      </c>
    </row>
    <row r="8" spans="1:4" ht="33" x14ac:dyDescent="0.25">
      <c r="A8" s="246" t="s">
        <v>1624</v>
      </c>
      <c r="B8" s="248">
        <v>4940</v>
      </c>
      <c r="C8" s="248">
        <v>4980</v>
      </c>
      <c r="D8" s="251">
        <v>1.01</v>
      </c>
    </row>
    <row r="9" spans="1:4" ht="16.5" x14ac:dyDescent="0.25">
      <c r="A9" s="245" t="s">
        <v>1625</v>
      </c>
      <c r="B9" s="247"/>
      <c r="C9" s="247"/>
      <c r="D9" s="251"/>
    </row>
    <row r="10" spans="1:4" ht="33" x14ac:dyDescent="0.25">
      <c r="A10" s="246" t="s">
        <v>1626</v>
      </c>
      <c r="B10" s="248">
        <v>2510</v>
      </c>
      <c r="C10" s="248">
        <v>2510</v>
      </c>
      <c r="D10" s="251">
        <v>1</v>
      </c>
    </row>
    <row r="11" spans="1:4" ht="16.5" x14ac:dyDescent="0.25">
      <c r="A11" s="246" t="s">
        <v>1627</v>
      </c>
      <c r="B11" s="248">
        <v>4690</v>
      </c>
      <c r="C11" s="248">
        <v>4690</v>
      </c>
      <c r="D11" s="251">
        <v>1</v>
      </c>
    </row>
    <row r="12" spans="1:4" ht="33" x14ac:dyDescent="0.25">
      <c r="A12" s="246" t="s">
        <v>1628</v>
      </c>
      <c r="B12" s="248">
        <v>7190</v>
      </c>
      <c r="C12" s="248">
        <v>7200</v>
      </c>
      <c r="D12" s="251">
        <v>1</v>
      </c>
    </row>
    <row r="13" spans="1:4" ht="33" x14ac:dyDescent="0.25">
      <c r="A13" s="246" t="s">
        <v>1629</v>
      </c>
      <c r="B13" s="248">
        <v>8750</v>
      </c>
      <c r="C13" s="248">
        <v>8780</v>
      </c>
      <c r="D13" s="251">
        <v>1</v>
      </c>
    </row>
    <row r="14" spans="1:4" ht="33" x14ac:dyDescent="0.25">
      <c r="A14" s="246" t="s">
        <v>1630</v>
      </c>
      <c r="B14" s="248">
        <v>2030</v>
      </c>
      <c r="C14" s="248">
        <v>2030</v>
      </c>
      <c r="D14" s="251">
        <v>1</v>
      </c>
    </row>
    <row r="15" spans="1:4" ht="16.5" x14ac:dyDescent="0.25">
      <c r="A15" s="246" t="s">
        <v>1631</v>
      </c>
      <c r="B15" s="248">
        <v>1490</v>
      </c>
      <c r="C15" s="248">
        <v>1490</v>
      </c>
      <c r="D15" s="251">
        <v>1</v>
      </c>
    </row>
    <row r="16" spans="1:4" ht="16.5" x14ac:dyDescent="0.25">
      <c r="A16" s="245" t="s">
        <v>1632</v>
      </c>
      <c r="B16" s="247"/>
      <c r="C16" s="247"/>
      <c r="D16" s="251"/>
    </row>
    <row r="17" spans="1:4" ht="33" x14ac:dyDescent="0.25">
      <c r="A17" s="246" t="s">
        <v>1633</v>
      </c>
      <c r="B17" s="248">
        <v>1620</v>
      </c>
      <c r="C17" s="248">
        <v>1630</v>
      </c>
      <c r="D17" s="251">
        <v>1.01</v>
      </c>
    </row>
    <row r="18" spans="1:4" ht="49.5" x14ac:dyDescent="0.25">
      <c r="A18" s="245" t="s">
        <v>1634</v>
      </c>
      <c r="B18" s="248">
        <v>2120</v>
      </c>
      <c r="C18" s="248">
        <v>2130</v>
      </c>
      <c r="D18" s="251">
        <v>1</v>
      </c>
    </row>
    <row r="19" spans="1:4" ht="16.5" x14ac:dyDescent="0.25">
      <c r="A19" s="245" t="s">
        <v>1635</v>
      </c>
      <c r="B19" s="247"/>
      <c r="C19" s="247"/>
      <c r="D19" s="251"/>
    </row>
    <row r="20" spans="1:4" ht="49.5" x14ac:dyDescent="0.25">
      <c r="A20" s="246" t="s">
        <v>1636</v>
      </c>
      <c r="B20" s="248">
        <v>1620</v>
      </c>
      <c r="C20" s="248">
        <v>1630</v>
      </c>
      <c r="D20" s="251">
        <v>1.01</v>
      </c>
    </row>
    <row r="21" spans="1:4" ht="16.5" x14ac:dyDescent="0.25">
      <c r="A21" s="246" t="s">
        <v>1637</v>
      </c>
      <c r="B21" s="247">
        <v>590</v>
      </c>
      <c r="C21" s="247">
        <v>590</v>
      </c>
      <c r="D21" s="251">
        <v>1</v>
      </c>
    </row>
    <row r="22" spans="1:4" ht="16.5" x14ac:dyDescent="0.25">
      <c r="A22" s="245" t="s">
        <v>1638</v>
      </c>
      <c r="B22" s="247"/>
      <c r="C22" s="247"/>
      <c r="D22" s="251"/>
    </row>
    <row r="23" spans="1:4" ht="33" x14ac:dyDescent="0.25">
      <c r="A23" s="246" t="s">
        <v>1639</v>
      </c>
      <c r="B23" s="248">
        <v>9130</v>
      </c>
      <c r="C23" s="248">
        <v>9130</v>
      </c>
      <c r="D23" s="251">
        <v>1</v>
      </c>
    </row>
    <row r="24" spans="1:4" ht="16.5" x14ac:dyDescent="0.25">
      <c r="A24" s="246" t="s">
        <v>1640</v>
      </c>
      <c r="B24" s="248">
        <v>6550</v>
      </c>
      <c r="C24" s="248">
        <v>6550</v>
      </c>
      <c r="D24" s="251">
        <v>1</v>
      </c>
    </row>
    <row r="25" spans="1:4" ht="16.5" x14ac:dyDescent="0.25">
      <c r="A25" s="246" t="s">
        <v>1641</v>
      </c>
      <c r="B25" s="248">
        <v>5520</v>
      </c>
      <c r="C25" s="248">
        <v>5520</v>
      </c>
      <c r="D25" s="251">
        <v>1</v>
      </c>
    </row>
    <row r="26" spans="1:4" ht="16.5" x14ac:dyDescent="0.25">
      <c r="A26" s="245" t="s">
        <v>1642</v>
      </c>
      <c r="B26" s="247"/>
      <c r="C26" s="247"/>
      <c r="D26" s="251"/>
    </row>
    <row r="27" spans="1:4" ht="33" x14ac:dyDescent="0.25">
      <c r="A27" s="246" t="s">
        <v>1643</v>
      </c>
      <c r="B27" s="248">
        <v>4030</v>
      </c>
      <c r="C27" s="248">
        <v>4050</v>
      </c>
      <c r="D27" s="251">
        <v>1</v>
      </c>
    </row>
    <row r="28" spans="1:4" ht="16.5" x14ac:dyDescent="0.25">
      <c r="A28" s="246" t="s">
        <v>1644</v>
      </c>
      <c r="B28" s="248">
        <v>3020</v>
      </c>
      <c r="C28" s="248">
        <v>3030</v>
      </c>
      <c r="D28" s="251">
        <v>1</v>
      </c>
    </row>
    <row r="29" spans="1:4" ht="16.5" x14ac:dyDescent="0.25">
      <c r="A29" s="245" t="s">
        <v>1645</v>
      </c>
      <c r="B29" s="247"/>
      <c r="C29" s="247"/>
      <c r="D29" s="251"/>
    </row>
    <row r="30" spans="1:4" ht="16.5" x14ac:dyDescent="0.25">
      <c r="A30" s="246" t="s">
        <v>1646</v>
      </c>
      <c r="B30" s="248">
        <v>3810</v>
      </c>
      <c r="C30" s="248">
        <v>3930</v>
      </c>
      <c r="D30" s="251">
        <v>1.03</v>
      </c>
    </row>
    <row r="31" spans="1:4" ht="33" x14ac:dyDescent="0.25">
      <c r="A31" s="246" t="s">
        <v>1647</v>
      </c>
      <c r="B31" s="248">
        <v>4250</v>
      </c>
      <c r="C31" s="248">
        <v>4280</v>
      </c>
      <c r="D31" s="251">
        <v>1.01</v>
      </c>
    </row>
    <row r="32" spans="1:4" ht="16.5" x14ac:dyDescent="0.25">
      <c r="A32" s="246" t="s">
        <v>1648</v>
      </c>
      <c r="B32" s="248">
        <v>3150</v>
      </c>
      <c r="C32" s="248">
        <v>3150</v>
      </c>
      <c r="D32" s="251">
        <v>1</v>
      </c>
    </row>
    <row r="33" spans="1:4" ht="16.5" x14ac:dyDescent="0.25">
      <c r="A33" s="245" t="s">
        <v>1649</v>
      </c>
      <c r="B33" s="247"/>
      <c r="C33" s="247"/>
      <c r="D33" s="251"/>
    </row>
    <row r="34" spans="1:4" ht="16.5" x14ac:dyDescent="0.25">
      <c r="A34" s="246" t="s">
        <v>1650</v>
      </c>
      <c r="B34" s="248">
        <v>2450</v>
      </c>
      <c r="C34" s="248">
        <v>2450</v>
      </c>
      <c r="D34" s="251">
        <v>1</v>
      </c>
    </row>
    <row r="35" spans="1:4" ht="16.5" x14ac:dyDescent="0.25">
      <c r="A35" s="245" t="s">
        <v>1651</v>
      </c>
      <c r="B35" s="247"/>
      <c r="C35" s="247"/>
      <c r="D35" s="251"/>
    </row>
    <row r="36" spans="1:4" ht="16.5" x14ac:dyDescent="0.25">
      <c r="A36" s="246" t="s">
        <v>1652</v>
      </c>
      <c r="B36" s="248">
        <v>4030</v>
      </c>
      <c r="C36" s="248">
        <v>4050</v>
      </c>
      <c r="D36" s="251">
        <v>1</v>
      </c>
    </row>
    <row r="37" spans="1:4" ht="16.5" x14ac:dyDescent="0.25">
      <c r="A37" s="246" t="s">
        <v>1653</v>
      </c>
      <c r="B37" s="248">
        <v>3630</v>
      </c>
      <c r="C37" s="248">
        <v>3640</v>
      </c>
      <c r="D37" s="251">
        <v>1</v>
      </c>
    </row>
    <row r="38" spans="1:4" ht="16.5" x14ac:dyDescent="0.25">
      <c r="A38" s="246" t="s">
        <v>1654</v>
      </c>
      <c r="B38" s="248">
        <v>3420</v>
      </c>
      <c r="C38" s="248">
        <v>3420</v>
      </c>
      <c r="D38" s="251">
        <v>1</v>
      </c>
    </row>
    <row r="39" spans="1:4" ht="16.5" x14ac:dyDescent="0.25">
      <c r="A39" s="246" t="s">
        <v>1655</v>
      </c>
      <c r="B39" s="248">
        <v>3260</v>
      </c>
      <c r="C39" s="248">
        <v>3280</v>
      </c>
      <c r="D39" s="251">
        <v>1.01</v>
      </c>
    </row>
    <row r="40" spans="1:4" ht="16.5" x14ac:dyDescent="0.25">
      <c r="A40" s="246" t="s">
        <v>1656</v>
      </c>
      <c r="B40" s="248">
        <v>2920</v>
      </c>
      <c r="C40" s="248">
        <v>2940</v>
      </c>
      <c r="D40" s="251">
        <v>1.01</v>
      </c>
    </row>
    <row r="41" spans="1:4" ht="16.5" x14ac:dyDescent="0.25">
      <c r="A41" s="245" t="s">
        <v>1657</v>
      </c>
      <c r="B41" s="247">
        <v>630</v>
      </c>
      <c r="C41" s="247">
        <v>630</v>
      </c>
      <c r="D41" s="251">
        <v>1</v>
      </c>
    </row>
    <row r="42" spans="1:4" ht="16.5" x14ac:dyDescent="0.25">
      <c r="A42" s="245" t="s">
        <v>1658</v>
      </c>
      <c r="B42" s="247"/>
      <c r="C42" s="247"/>
      <c r="D42" s="251"/>
    </row>
    <row r="43" spans="1:4" ht="16.5" x14ac:dyDescent="0.25">
      <c r="A43" s="246" t="s">
        <v>6</v>
      </c>
      <c r="B43" s="248">
        <v>1710</v>
      </c>
      <c r="C43" s="248">
        <v>1710</v>
      </c>
      <c r="D43" s="251">
        <v>1</v>
      </c>
    </row>
    <row r="44" spans="1:4" ht="16.5" x14ac:dyDescent="0.25">
      <c r="A44" s="246" t="s">
        <v>7</v>
      </c>
      <c r="B44" s="248">
        <v>1320</v>
      </c>
      <c r="C44" s="248">
        <v>1320</v>
      </c>
      <c r="D44" s="251">
        <v>1</v>
      </c>
    </row>
    <row r="45" spans="1:4" ht="16.5" x14ac:dyDescent="0.25">
      <c r="A45" s="246" t="s">
        <v>8</v>
      </c>
      <c r="B45" s="248">
        <v>1190</v>
      </c>
      <c r="C45" s="248">
        <v>1190</v>
      </c>
      <c r="D45" s="251">
        <v>1</v>
      </c>
    </row>
    <row r="46" spans="1:4" ht="16.5" x14ac:dyDescent="0.25">
      <c r="A46" s="245" t="s">
        <v>1659</v>
      </c>
      <c r="B46" s="247"/>
      <c r="C46" s="247"/>
      <c r="D46" s="251"/>
    </row>
    <row r="47" spans="1:4" ht="16.5" x14ac:dyDescent="0.25">
      <c r="A47" s="246" t="s">
        <v>6</v>
      </c>
      <c r="B47" s="248">
        <v>1570</v>
      </c>
      <c r="C47" s="248">
        <v>1570</v>
      </c>
      <c r="D47" s="251">
        <v>1</v>
      </c>
    </row>
    <row r="48" spans="1:4" ht="16.5" x14ac:dyDescent="0.25">
      <c r="A48" s="246" t="s">
        <v>7</v>
      </c>
      <c r="B48" s="248">
        <v>1190</v>
      </c>
      <c r="C48" s="248">
        <v>1190</v>
      </c>
      <c r="D48" s="251">
        <v>1</v>
      </c>
    </row>
    <row r="49" spans="1:4" ht="16.5" x14ac:dyDescent="0.25">
      <c r="A49" s="246" t="s">
        <v>8</v>
      </c>
      <c r="B49" s="248">
        <v>1060</v>
      </c>
      <c r="C49" s="248">
        <v>1060</v>
      </c>
      <c r="D49" s="251">
        <v>1</v>
      </c>
    </row>
    <row r="50" spans="1:4" ht="16.5" x14ac:dyDescent="0.25">
      <c r="A50" s="245" t="s">
        <v>1660</v>
      </c>
      <c r="B50" s="247"/>
      <c r="C50" s="247"/>
      <c r="D50" s="251"/>
    </row>
    <row r="51" spans="1:4" ht="16.5" x14ac:dyDescent="0.25">
      <c r="A51" s="246" t="s">
        <v>6</v>
      </c>
      <c r="B51" s="248">
        <v>1350</v>
      </c>
      <c r="C51" s="248">
        <v>1350</v>
      </c>
      <c r="D51" s="251">
        <v>1</v>
      </c>
    </row>
    <row r="52" spans="1:4" ht="16.5" x14ac:dyDescent="0.25">
      <c r="A52" s="246" t="s">
        <v>7</v>
      </c>
      <c r="B52" s="248">
        <v>1190</v>
      </c>
      <c r="C52" s="248">
        <v>1190</v>
      </c>
      <c r="D52" s="251">
        <v>1</v>
      </c>
    </row>
    <row r="53" spans="1:4" ht="16.5" x14ac:dyDescent="0.25">
      <c r="A53" s="246" t="s">
        <v>8</v>
      </c>
      <c r="B53" s="247">
        <v>810</v>
      </c>
      <c r="C53" s="247">
        <v>810</v>
      </c>
      <c r="D53" s="251">
        <v>1</v>
      </c>
    </row>
    <row r="54" spans="1:4" ht="16.5" x14ac:dyDescent="0.25">
      <c r="A54" s="245" t="s">
        <v>1661</v>
      </c>
      <c r="B54" s="247"/>
      <c r="C54" s="247"/>
      <c r="D54" s="251"/>
    </row>
    <row r="55" spans="1:4" ht="16.5" x14ac:dyDescent="0.25">
      <c r="A55" s="246" t="s">
        <v>6</v>
      </c>
      <c r="B55" s="248">
        <v>1360</v>
      </c>
      <c r="C55" s="248">
        <v>1360</v>
      </c>
      <c r="D55" s="251">
        <v>1</v>
      </c>
    </row>
    <row r="56" spans="1:4" ht="16.5" x14ac:dyDescent="0.25">
      <c r="A56" s="246" t="s">
        <v>7</v>
      </c>
      <c r="B56" s="248">
        <v>1040</v>
      </c>
      <c r="C56" s="248">
        <v>1040</v>
      </c>
      <c r="D56" s="251">
        <v>1</v>
      </c>
    </row>
    <row r="57" spans="1:4" ht="16.5" x14ac:dyDescent="0.25">
      <c r="A57" s="246" t="s">
        <v>8</v>
      </c>
      <c r="B57" s="247">
        <v>840</v>
      </c>
      <c r="C57" s="247">
        <v>840</v>
      </c>
      <c r="D57" s="251">
        <v>1</v>
      </c>
    </row>
    <row r="58" spans="1:4" ht="16.5" x14ac:dyDescent="0.25">
      <c r="A58" s="245" t="s">
        <v>1662</v>
      </c>
      <c r="B58" s="247"/>
      <c r="C58" s="247"/>
      <c r="D58" s="251"/>
    </row>
    <row r="59" spans="1:4" ht="16.5" x14ac:dyDescent="0.25">
      <c r="A59" s="246" t="s">
        <v>6</v>
      </c>
      <c r="B59" s="247">
        <v>610</v>
      </c>
      <c r="C59" s="247">
        <v>610</v>
      </c>
      <c r="D59" s="251">
        <v>1</v>
      </c>
    </row>
    <row r="60" spans="1:4" ht="16.5" x14ac:dyDescent="0.25">
      <c r="A60" s="246" t="s">
        <v>7</v>
      </c>
      <c r="B60" s="247">
        <v>590</v>
      </c>
      <c r="C60" s="247">
        <v>590</v>
      </c>
      <c r="D60" s="251">
        <v>1</v>
      </c>
    </row>
    <row r="61" spans="1:4" ht="16.5" x14ac:dyDescent="0.25">
      <c r="A61" s="246" t="s">
        <v>8</v>
      </c>
      <c r="B61" s="247">
        <v>370</v>
      </c>
      <c r="C61" s="247">
        <v>370</v>
      </c>
      <c r="D61" s="251">
        <v>1</v>
      </c>
    </row>
    <row r="62" spans="1:4" ht="16.5" x14ac:dyDescent="0.25">
      <c r="A62" s="245" t="s">
        <v>1663</v>
      </c>
      <c r="B62" s="247"/>
      <c r="C62" s="247"/>
      <c r="D62" s="251"/>
    </row>
    <row r="63" spans="1:4" ht="16.5" x14ac:dyDescent="0.25">
      <c r="A63" s="246" t="s">
        <v>6</v>
      </c>
      <c r="B63" s="247">
        <v>710</v>
      </c>
      <c r="C63" s="247">
        <v>710</v>
      </c>
      <c r="D63" s="251">
        <v>1</v>
      </c>
    </row>
    <row r="64" spans="1:4" ht="16.5" x14ac:dyDescent="0.25">
      <c r="A64" s="246" t="s">
        <v>7</v>
      </c>
      <c r="B64" s="247">
        <v>630</v>
      </c>
      <c r="C64" s="247">
        <v>630</v>
      </c>
      <c r="D64" s="251">
        <v>1</v>
      </c>
    </row>
    <row r="65" spans="1:4" ht="16.5" x14ac:dyDescent="0.25">
      <c r="A65" s="246" t="s">
        <v>8</v>
      </c>
      <c r="B65" s="247">
        <v>470</v>
      </c>
      <c r="C65" s="247">
        <v>470</v>
      </c>
      <c r="D65" s="251">
        <v>1</v>
      </c>
    </row>
    <row r="66" spans="1:4" ht="16.5" x14ac:dyDescent="0.25">
      <c r="A66" s="245" t="s">
        <v>1664</v>
      </c>
      <c r="B66" s="247"/>
      <c r="C66" s="247"/>
      <c r="D66" s="251"/>
    </row>
    <row r="67" spans="1:4" ht="16.5" x14ac:dyDescent="0.25">
      <c r="A67" s="246" t="s">
        <v>6</v>
      </c>
      <c r="B67" s="247">
        <v>630</v>
      </c>
      <c r="C67" s="247">
        <v>630</v>
      </c>
      <c r="D67" s="251">
        <v>1</v>
      </c>
    </row>
    <row r="68" spans="1:4" ht="16.5" x14ac:dyDescent="0.25">
      <c r="A68" s="246" t="s">
        <v>7</v>
      </c>
      <c r="B68" s="247">
        <v>460</v>
      </c>
      <c r="C68" s="247" t="s">
        <v>1665</v>
      </c>
      <c r="D68" s="251">
        <v>1</v>
      </c>
    </row>
    <row r="69" spans="1:4" ht="16.5" x14ac:dyDescent="0.25">
      <c r="A69" s="246" t="s">
        <v>8</v>
      </c>
      <c r="B69" s="247">
        <v>340</v>
      </c>
      <c r="C69" s="247">
        <v>350</v>
      </c>
      <c r="D69" s="251">
        <v>1.03</v>
      </c>
    </row>
    <row r="70" spans="1:4" ht="16.5" x14ac:dyDescent="0.25">
      <c r="A70" s="301" t="s">
        <v>1666</v>
      </c>
      <c r="B70" s="301"/>
      <c r="C70" s="301"/>
      <c r="D70" s="301"/>
    </row>
    <row r="71" spans="1:4" ht="16.5" x14ac:dyDescent="0.25">
      <c r="A71" s="233" t="s">
        <v>1667</v>
      </c>
      <c r="B71" s="247"/>
      <c r="C71" s="247"/>
      <c r="D71" s="251"/>
    </row>
    <row r="72" spans="1:4" ht="16.5" x14ac:dyDescent="0.25">
      <c r="A72" s="228" t="s">
        <v>1668</v>
      </c>
      <c r="B72" s="247"/>
      <c r="C72" s="248">
        <v>1650</v>
      </c>
      <c r="D72" s="251"/>
    </row>
    <row r="73" spans="1:4" ht="66" x14ac:dyDescent="0.25">
      <c r="A73" s="245" t="s">
        <v>1669</v>
      </c>
      <c r="B73" s="247"/>
      <c r="C73" s="247"/>
      <c r="D73" s="251"/>
    </row>
    <row r="74" spans="1:4" ht="16.5" x14ac:dyDescent="0.25">
      <c r="A74" s="228" t="s">
        <v>1670</v>
      </c>
      <c r="B74" s="247"/>
      <c r="C74" s="247">
        <v>730</v>
      </c>
      <c r="D74" s="251"/>
    </row>
  </sheetData>
  <mergeCells count="1">
    <mergeCell ref="A70:D7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B5" sqref="B5"/>
    </sheetView>
  </sheetViews>
  <sheetFormatPr defaultRowHeight="15" x14ac:dyDescent="0.25"/>
  <cols>
    <col min="1" max="1" width="62" customWidth="1"/>
    <col min="2" max="3" width="17.28515625" customWidth="1"/>
    <col min="4" max="4" width="8.85546875" style="221"/>
  </cols>
  <sheetData>
    <row r="1" spans="1:4" ht="66" x14ac:dyDescent="0.25">
      <c r="A1" s="222" t="s">
        <v>1615</v>
      </c>
      <c r="B1" s="222" t="s">
        <v>1252</v>
      </c>
      <c r="C1" s="222" t="s">
        <v>1616</v>
      </c>
      <c r="D1" s="249" t="s">
        <v>1617</v>
      </c>
    </row>
    <row r="2" spans="1:4" ht="16.5" x14ac:dyDescent="0.25">
      <c r="A2" s="245" t="s">
        <v>1671</v>
      </c>
      <c r="B2" s="252"/>
      <c r="C2" s="252"/>
      <c r="D2" s="255"/>
    </row>
    <row r="3" spans="1:4" ht="33" x14ac:dyDescent="0.25">
      <c r="A3" s="246" t="s">
        <v>1672</v>
      </c>
      <c r="B3" s="247" t="s">
        <v>1673</v>
      </c>
      <c r="C3" s="248">
        <v>1340</v>
      </c>
      <c r="D3" s="251">
        <v>1</v>
      </c>
    </row>
    <row r="4" spans="1:4" ht="33" x14ac:dyDescent="0.25">
      <c r="A4" s="246" t="s">
        <v>1674</v>
      </c>
      <c r="B4" s="247" t="s">
        <v>1675</v>
      </c>
      <c r="C4" s="248">
        <v>1610</v>
      </c>
      <c r="D4" s="251">
        <v>1</v>
      </c>
    </row>
    <row r="5" spans="1:4" ht="16.5" x14ac:dyDescent="0.25">
      <c r="A5" s="246" t="s">
        <v>1676</v>
      </c>
      <c r="B5" s="247" t="s">
        <v>1677</v>
      </c>
      <c r="C5" s="248">
        <v>1040</v>
      </c>
      <c r="D5" s="251">
        <v>1</v>
      </c>
    </row>
    <row r="6" spans="1:4" ht="16.5" x14ac:dyDescent="0.25">
      <c r="A6" s="245" t="s">
        <v>1678</v>
      </c>
      <c r="B6" s="252"/>
      <c r="C6" s="252"/>
      <c r="D6" s="255"/>
    </row>
    <row r="7" spans="1:4" ht="16.5" x14ac:dyDescent="0.25">
      <c r="A7" s="253" t="s">
        <v>1679</v>
      </c>
      <c r="B7" s="254">
        <v>8880</v>
      </c>
      <c r="C7" s="254">
        <v>8900</v>
      </c>
      <c r="D7" s="251">
        <v>1</v>
      </c>
    </row>
    <row r="8" spans="1:4" ht="16.5" x14ac:dyDescent="0.25">
      <c r="A8" s="246" t="s">
        <v>1680</v>
      </c>
      <c r="B8" s="254">
        <v>7160</v>
      </c>
      <c r="C8" s="254">
        <v>7170</v>
      </c>
      <c r="D8" s="251">
        <v>1</v>
      </c>
    </row>
    <row r="9" spans="1:4" ht="33" x14ac:dyDescent="0.25">
      <c r="A9" s="246" t="s">
        <v>1681</v>
      </c>
      <c r="B9" s="254">
        <v>6460</v>
      </c>
      <c r="C9" s="254">
        <v>6470</v>
      </c>
      <c r="D9" s="251">
        <v>1</v>
      </c>
    </row>
    <row r="10" spans="1:4" ht="33" x14ac:dyDescent="0.25">
      <c r="A10" s="246" t="s">
        <v>1682</v>
      </c>
      <c r="B10" s="254">
        <v>3450</v>
      </c>
      <c r="C10" s="254">
        <v>3450</v>
      </c>
      <c r="D10" s="255"/>
    </row>
    <row r="11" spans="1:4" ht="16.5" x14ac:dyDescent="0.25">
      <c r="A11" s="245" t="s">
        <v>1683</v>
      </c>
      <c r="B11" s="252"/>
      <c r="C11" s="252"/>
      <c r="D11" s="255"/>
    </row>
    <row r="12" spans="1:4" ht="16.5" x14ac:dyDescent="0.25">
      <c r="A12" s="246" t="s">
        <v>1684</v>
      </c>
      <c r="B12" s="247" t="s">
        <v>1057</v>
      </c>
      <c r="C12" s="248">
        <v>7170</v>
      </c>
      <c r="D12" s="251">
        <v>1</v>
      </c>
    </row>
    <row r="13" spans="1:4" ht="16.5" x14ac:dyDescent="0.25">
      <c r="A13" s="245" t="s">
        <v>1685</v>
      </c>
      <c r="B13" s="252"/>
      <c r="C13" s="252"/>
      <c r="D13" s="255"/>
    </row>
    <row r="14" spans="1:4" ht="16.5" x14ac:dyDescent="0.25">
      <c r="A14" s="246" t="s">
        <v>1686</v>
      </c>
      <c r="B14" s="247" t="s">
        <v>1687</v>
      </c>
      <c r="C14" s="248">
        <v>3890</v>
      </c>
      <c r="D14" s="251">
        <v>1</v>
      </c>
    </row>
    <row r="15" spans="1:4" ht="16.5" x14ac:dyDescent="0.25">
      <c r="A15" s="246" t="s">
        <v>1688</v>
      </c>
      <c r="B15" s="248">
        <v>1970</v>
      </c>
      <c r="C15" s="248">
        <v>1970</v>
      </c>
      <c r="D15" s="251">
        <v>1</v>
      </c>
    </row>
    <row r="16" spans="1:4" ht="16.5" x14ac:dyDescent="0.25">
      <c r="A16" s="253" t="s">
        <v>1689</v>
      </c>
      <c r="B16" s="248">
        <v>1610</v>
      </c>
      <c r="C16" s="248">
        <v>1610</v>
      </c>
      <c r="D16" s="251">
        <v>1</v>
      </c>
    </row>
    <row r="17" spans="1:4" ht="16.5" x14ac:dyDescent="0.25">
      <c r="A17" s="245" t="s">
        <v>1690</v>
      </c>
      <c r="B17" s="252"/>
      <c r="C17" s="252"/>
      <c r="D17" s="255"/>
    </row>
    <row r="18" spans="1:4" ht="16.5" x14ac:dyDescent="0.25">
      <c r="A18" s="246" t="s">
        <v>567</v>
      </c>
      <c r="B18" s="254">
        <v>2420</v>
      </c>
      <c r="C18" s="254">
        <v>2420</v>
      </c>
      <c r="D18" s="251">
        <v>1</v>
      </c>
    </row>
    <row r="19" spans="1:4" ht="16.5" x14ac:dyDescent="0.25">
      <c r="A19" s="245" t="s">
        <v>1691</v>
      </c>
      <c r="B19" s="254">
        <v>1610</v>
      </c>
      <c r="C19" s="254">
        <v>1610</v>
      </c>
      <c r="D19" s="251">
        <v>1</v>
      </c>
    </row>
    <row r="20" spans="1:4" ht="16.5" x14ac:dyDescent="0.25">
      <c r="A20" s="245" t="s">
        <v>1692</v>
      </c>
      <c r="B20" s="252"/>
      <c r="C20" s="252"/>
      <c r="D20" s="255"/>
    </row>
    <row r="21" spans="1:4" ht="16.5" x14ac:dyDescent="0.25">
      <c r="A21" s="246" t="s">
        <v>1015</v>
      </c>
      <c r="B21" s="248">
        <v>1180</v>
      </c>
      <c r="C21" s="248">
        <v>1180</v>
      </c>
      <c r="D21" s="251">
        <v>1</v>
      </c>
    </row>
    <row r="22" spans="1:4" ht="16.5" x14ac:dyDescent="0.25">
      <c r="A22" s="246" t="s">
        <v>1693</v>
      </c>
      <c r="B22" s="248">
        <v>1380</v>
      </c>
      <c r="C22" s="248">
        <v>1380</v>
      </c>
      <c r="D22" s="251">
        <v>1</v>
      </c>
    </row>
    <row r="23" spans="1:4" ht="16.5" x14ac:dyDescent="0.25">
      <c r="A23" s="245" t="s">
        <v>1694</v>
      </c>
      <c r="B23" s="248">
        <v>1610</v>
      </c>
      <c r="C23" s="248">
        <v>1610</v>
      </c>
      <c r="D23" s="251">
        <v>1</v>
      </c>
    </row>
    <row r="24" spans="1:4" ht="16.5" x14ac:dyDescent="0.25">
      <c r="A24" s="245" t="s">
        <v>1695</v>
      </c>
      <c r="B24" s="247">
        <v>910</v>
      </c>
      <c r="C24" s="247">
        <v>910</v>
      </c>
      <c r="D24" s="251">
        <v>1</v>
      </c>
    </row>
    <row r="25" spans="1:4" ht="16.5" x14ac:dyDescent="0.25">
      <c r="A25" s="245" t="s">
        <v>1696</v>
      </c>
      <c r="B25" s="252"/>
      <c r="C25" s="252"/>
      <c r="D25" s="255"/>
    </row>
    <row r="26" spans="1:4" ht="16.5" x14ac:dyDescent="0.25">
      <c r="A26" s="246" t="s">
        <v>567</v>
      </c>
      <c r="B26" s="248">
        <v>1950</v>
      </c>
      <c r="C26" s="248">
        <v>1950</v>
      </c>
      <c r="D26" s="251">
        <v>1</v>
      </c>
    </row>
    <row r="27" spans="1:4" ht="16.5" x14ac:dyDescent="0.25">
      <c r="A27" s="245" t="s">
        <v>1697</v>
      </c>
      <c r="B27" s="248">
        <v>2590</v>
      </c>
      <c r="C27" s="248">
        <v>2590</v>
      </c>
      <c r="D27" s="251">
        <v>1</v>
      </c>
    </row>
    <row r="28" spans="1:4" ht="33" x14ac:dyDescent="0.25">
      <c r="A28" s="245" t="s">
        <v>1698</v>
      </c>
      <c r="B28" s="248">
        <v>1590</v>
      </c>
      <c r="C28" s="248">
        <v>1600</v>
      </c>
      <c r="D28" s="251">
        <v>1.01</v>
      </c>
    </row>
    <row r="29" spans="1:4" ht="33" x14ac:dyDescent="0.25">
      <c r="A29" s="245" t="s">
        <v>1699</v>
      </c>
      <c r="B29" s="248">
        <v>1730</v>
      </c>
      <c r="C29" s="248">
        <v>1730</v>
      </c>
      <c r="D29" s="251">
        <v>1</v>
      </c>
    </row>
    <row r="30" spans="1:4" ht="16.5" x14ac:dyDescent="0.25">
      <c r="A30" s="245" t="s">
        <v>1700</v>
      </c>
      <c r="B30" s="252"/>
      <c r="C30" s="252"/>
      <c r="D30" s="255"/>
    </row>
    <row r="31" spans="1:4" ht="16.5" x14ac:dyDescent="0.25">
      <c r="A31" s="246" t="s">
        <v>1701</v>
      </c>
      <c r="B31" s="247" t="s">
        <v>1702</v>
      </c>
      <c r="C31" s="248">
        <v>6470</v>
      </c>
      <c r="D31" s="251">
        <v>1</v>
      </c>
    </row>
    <row r="32" spans="1:4" ht="16.5" x14ac:dyDescent="0.25">
      <c r="A32" s="246" t="s">
        <v>1703</v>
      </c>
      <c r="B32" s="248">
        <v>4270</v>
      </c>
      <c r="C32" s="248">
        <v>4270</v>
      </c>
      <c r="D32" s="251">
        <v>1</v>
      </c>
    </row>
    <row r="33" spans="1:4" ht="16.5" x14ac:dyDescent="0.25">
      <c r="A33" s="245" t="s">
        <v>1704</v>
      </c>
      <c r="B33" s="252"/>
      <c r="C33" s="252"/>
      <c r="D33" s="255"/>
    </row>
    <row r="34" spans="1:4" ht="16.5" x14ac:dyDescent="0.25">
      <c r="A34" s="246" t="s">
        <v>6</v>
      </c>
      <c r="B34" s="248">
        <v>1170</v>
      </c>
      <c r="C34" s="248">
        <v>1170</v>
      </c>
      <c r="D34" s="251">
        <v>1</v>
      </c>
    </row>
    <row r="35" spans="1:4" ht="16.5" x14ac:dyDescent="0.25">
      <c r="A35" s="246" t="s">
        <v>7</v>
      </c>
      <c r="B35" s="247">
        <v>900</v>
      </c>
      <c r="C35" s="247">
        <v>900</v>
      </c>
      <c r="D35" s="251">
        <v>1</v>
      </c>
    </row>
    <row r="36" spans="1:4" ht="16.5" x14ac:dyDescent="0.25">
      <c r="A36" s="246" t="s">
        <v>8</v>
      </c>
      <c r="B36" s="247">
        <v>680</v>
      </c>
      <c r="C36" s="247">
        <v>680</v>
      </c>
      <c r="D36" s="251">
        <v>1</v>
      </c>
    </row>
    <row r="37" spans="1:4" ht="16.5" x14ac:dyDescent="0.25">
      <c r="A37" s="245" t="s">
        <v>1705</v>
      </c>
      <c r="B37" s="252"/>
      <c r="C37" s="252"/>
      <c r="D37" s="255"/>
    </row>
    <row r="38" spans="1:4" ht="16.5" x14ac:dyDescent="0.25">
      <c r="A38" s="246" t="s">
        <v>6</v>
      </c>
      <c r="B38" s="247">
        <v>690</v>
      </c>
      <c r="C38" s="247">
        <v>690</v>
      </c>
      <c r="D38" s="251">
        <v>1</v>
      </c>
    </row>
    <row r="39" spans="1:4" ht="16.5" x14ac:dyDescent="0.25">
      <c r="A39" s="246" t="s">
        <v>7</v>
      </c>
      <c r="B39" s="247">
        <v>620</v>
      </c>
      <c r="C39" s="247">
        <v>620</v>
      </c>
      <c r="D39" s="251">
        <v>1</v>
      </c>
    </row>
    <row r="40" spans="1:4" ht="16.5" x14ac:dyDescent="0.25">
      <c r="A40" s="246" t="s">
        <v>8</v>
      </c>
      <c r="B40" s="247">
        <v>560</v>
      </c>
      <c r="C40" s="247">
        <v>560</v>
      </c>
      <c r="D40" s="251">
        <v>1</v>
      </c>
    </row>
    <row r="41" spans="1:4" ht="16.5" x14ac:dyDescent="0.25">
      <c r="A41" s="245" t="s">
        <v>1706</v>
      </c>
      <c r="B41" s="252"/>
      <c r="C41" s="252"/>
      <c r="D41" s="255"/>
    </row>
    <row r="42" spans="1:4" ht="16.5" x14ac:dyDescent="0.25">
      <c r="A42" s="246" t="s">
        <v>6</v>
      </c>
      <c r="B42" s="248">
        <v>1560</v>
      </c>
      <c r="C42" s="248">
        <v>1560</v>
      </c>
      <c r="D42" s="251">
        <v>1</v>
      </c>
    </row>
    <row r="43" spans="1:4" ht="16.5" x14ac:dyDescent="0.25">
      <c r="A43" s="246" t="s">
        <v>7</v>
      </c>
      <c r="B43" s="248">
        <v>1080</v>
      </c>
      <c r="C43" s="248">
        <v>1080</v>
      </c>
      <c r="D43" s="251">
        <v>1</v>
      </c>
    </row>
    <row r="44" spans="1:4" ht="16.5" x14ac:dyDescent="0.25">
      <c r="A44" s="246" t="s">
        <v>8</v>
      </c>
      <c r="B44" s="247">
        <v>830</v>
      </c>
      <c r="C44" s="247">
        <v>830</v>
      </c>
      <c r="D44" s="251">
        <v>1</v>
      </c>
    </row>
    <row r="45" spans="1:4" ht="16.5" x14ac:dyDescent="0.25">
      <c r="A45" s="245" t="s">
        <v>1707</v>
      </c>
      <c r="B45" s="252"/>
      <c r="C45" s="252"/>
      <c r="D45" s="255"/>
    </row>
    <row r="46" spans="1:4" ht="16.5" x14ac:dyDescent="0.25">
      <c r="A46" s="246" t="s">
        <v>6</v>
      </c>
      <c r="B46" s="248">
        <v>1280</v>
      </c>
      <c r="C46" s="248">
        <v>1280</v>
      </c>
      <c r="D46" s="251">
        <v>1</v>
      </c>
    </row>
    <row r="47" spans="1:4" ht="16.5" x14ac:dyDescent="0.25">
      <c r="A47" s="246" t="s">
        <v>7</v>
      </c>
      <c r="B47" s="247">
        <v>830</v>
      </c>
      <c r="C47" s="247">
        <v>830</v>
      </c>
      <c r="D47" s="251">
        <v>1</v>
      </c>
    </row>
    <row r="48" spans="1:4" ht="16.5" x14ac:dyDescent="0.25">
      <c r="A48" s="246" t="s">
        <v>8</v>
      </c>
      <c r="B48" s="247">
        <v>670</v>
      </c>
      <c r="C48" s="247">
        <v>670</v>
      </c>
      <c r="D48" s="251">
        <v>1</v>
      </c>
    </row>
    <row r="49" spans="1:4" ht="16.5" x14ac:dyDescent="0.25">
      <c r="A49" s="245" t="s">
        <v>1708</v>
      </c>
      <c r="B49" s="252"/>
      <c r="C49" s="252"/>
      <c r="D49" s="255"/>
    </row>
    <row r="50" spans="1:4" ht="16.5" x14ac:dyDescent="0.25">
      <c r="A50" s="246" t="s">
        <v>6</v>
      </c>
      <c r="B50" s="248">
        <v>1280</v>
      </c>
      <c r="C50" s="248">
        <v>1280</v>
      </c>
      <c r="D50" s="251">
        <v>1</v>
      </c>
    </row>
    <row r="51" spans="1:4" ht="16.5" x14ac:dyDescent="0.25">
      <c r="A51" s="246" t="s">
        <v>7</v>
      </c>
      <c r="B51" s="247">
        <v>940</v>
      </c>
      <c r="C51" s="247">
        <v>940</v>
      </c>
      <c r="D51" s="251">
        <v>1</v>
      </c>
    </row>
    <row r="52" spans="1:4" ht="16.5" x14ac:dyDescent="0.25">
      <c r="A52" s="246" t="s">
        <v>8</v>
      </c>
      <c r="B52" s="247">
        <v>740</v>
      </c>
      <c r="C52" s="247">
        <v>740</v>
      </c>
      <c r="D52" s="251">
        <v>1</v>
      </c>
    </row>
    <row r="53" spans="1:4" ht="33" x14ac:dyDescent="0.25">
      <c r="A53" s="245" t="s">
        <v>1709</v>
      </c>
      <c r="B53" s="252"/>
      <c r="C53" s="252"/>
      <c r="D53" s="255"/>
    </row>
    <row r="54" spans="1:4" ht="16.5" x14ac:dyDescent="0.25">
      <c r="A54" s="246" t="s">
        <v>6</v>
      </c>
      <c r="B54" s="247">
        <v>910</v>
      </c>
      <c r="C54" s="247">
        <v>910</v>
      </c>
      <c r="D54" s="251">
        <v>1</v>
      </c>
    </row>
    <row r="55" spans="1:4" ht="16.5" x14ac:dyDescent="0.25">
      <c r="A55" s="246" t="s">
        <v>7</v>
      </c>
      <c r="B55" s="247">
        <v>710</v>
      </c>
      <c r="C55" s="247">
        <v>710</v>
      </c>
      <c r="D55" s="251">
        <v>1</v>
      </c>
    </row>
    <row r="56" spans="1:4" ht="16.5" x14ac:dyDescent="0.25">
      <c r="A56" s="246" t="s">
        <v>8</v>
      </c>
      <c r="B56" s="247">
        <v>640</v>
      </c>
      <c r="C56" s="247">
        <v>640</v>
      </c>
      <c r="D56" s="251">
        <v>1</v>
      </c>
    </row>
    <row r="57" spans="1:4" ht="16.5" x14ac:dyDescent="0.25">
      <c r="A57" s="245" t="s">
        <v>1710</v>
      </c>
      <c r="B57" s="252"/>
      <c r="C57" s="252"/>
      <c r="D57" s="255"/>
    </row>
    <row r="58" spans="1:4" ht="16.5" x14ac:dyDescent="0.25">
      <c r="A58" s="246" t="s">
        <v>6</v>
      </c>
      <c r="B58" s="248">
        <v>1820</v>
      </c>
      <c r="C58" s="248">
        <v>1820</v>
      </c>
      <c r="D58" s="251">
        <v>1</v>
      </c>
    </row>
    <row r="59" spans="1:4" ht="16.5" x14ac:dyDescent="0.25">
      <c r="A59" s="246" t="s">
        <v>7</v>
      </c>
      <c r="B59" s="248">
        <v>1420</v>
      </c>
      <c r="C59" s="248">
        <v>1420</v>
      </c>
      <c r="D59" s="251">
        <v>1</v>
      </c>
    </row>
    <row r="60" spans="1:4" ht="16.5" x14ac:dyDescent="0.25">
      <c r="A60" s="246" t="s">
        <v>8</v>
      </c>
      <c r="B60" s="247">
        <v>980</v>
      </c>
      <c r="C60" s="247">
        <v>980</v>
      </c>
      <c r="D60" s="251">
        <v>1</v>
      </c>
    </row>
    <row r="61" spans="1:4" ht="16.5" x14ac:dyDescent="0.25">
      <c r="A61" s="245" t="s">
        <v>1711</v>
      </c>
      <c r="B61" s="252"/>
      <c r="C61" s="252"/>
      <c r="D61" s="255"/>
    </row>
    <row r="62" spans="1:4" ht="16.5" x14ac:dyDescent="0.25">
      <c r="A62" s="246" t="s">
        <v>6</v>
      </c>
      <c r="B62" s="248">
        <v>1560</v>
      </c>
      <c r="C62" s="248">
        <v>1560</v>
      </c>
      <c r="D62" s="251">
        <v>1</v>
      </c>
    </row>
    <row r="63" spans="1:4" ht="16.5" x14ac:dyDescent="0.25">
      <c r="A63" s="246" t="s">
        <v>7</v>
      </c>
      <c r="B63" s="248">
        <v>1170</v>
      </c>
      <c r="C63" s="248">
        <v>1170</v>
      </c>
      <c r="D63" s="251">
        <v>1</v>
      </c>
    </row>
    <row r="64" spans="1:4" ht="16.5" x14ac:dyDescent="0.25">
      <c r="A64" s="246" t="s">
        <v>8</v>
      </c>
      <c r="B64" s="247">
        <v>930</v>
      </c>
      <c r="C64" s="247">
        <v>930</v>
      </c>
      <c r="D64" s="251">
        <v>1</v>
      </c>
    </row>
    <row r="65" spans="1:4" ht="16.5" x14ac:dyDescent="0.25">
      <c r="A65" s="301" t="s">
        <v>1712</v>
      </c>
      <c r="B65" s="301"/>
      <c r="C65" s="301"/>
      <c r="D65" s="301"/>
    </row>
    <row r="66" spans="1:4" ht="16.5" x14ac:dyDescent="0.25">
      <c r="A66" s="245" t="s">
        <v>1713</v>
      </c>
      <c r="B66" s="247"/>
      <c r="C66" s="247"/>
      <c r="D66" s="255"/>
    </row>
    <row r="67" spans="1:4" ht="16.5" x14ac:dyDescent="0.25">
      <c r="A67" s="246" t="s">
        <v>1714</v>
      </c>
      <c r="B67" s="247"/>
      <c r="C67" s="248">
        <v>1900</v>
      </c>
      <c r="D67" s="255"/>
    </row>
    <row r="68" spans="1:4" ht="82.5" x14ac:dyDescent="0.25">
      <c r="A68" s="245" t="s">
        <v>1715</v>
      </c>
      <c r="B68" s="247"/>
      <c r="C68" s="247">
        <v>640</v>
      </c>
      <c r="D68" s="255"/>
    </row>
    <row r="69" spans="1:4" ht="16.5" x14ac:dyDescent="0.25">
      <c r="A69" s="245" t="s">
        <v>1716</v>
      </c>
      <c r="B69" s="247"/>
      <c r="C69" s="248">
        <v>1080</v>
      </c>
      <c r="D69" s="255"/>
    </row>
    <row r="70" spans="1:4" ht="16.5" x14ac:dyDescent="0.25">
      <c r="A70" s="245" t="s">
        <v>1717</v>
      </c>
      <c r="B70" s="247"/>
      <c r="C70" s="247"/>
      <c r="D70" s="255"/>
    </row>
    <row r="71" spans="1:4" ht="16.5" x14ac:dyDescent="0.25">
      <c r="A71" s="246" t="s">
        <v>696</v>
      </c>
      <c r="B71" s="247"/>
      <c r="C71" s="247" t="s">
        <v>1718</v>
      </c>
      <c r="D71" s="255"/>
    </row>
    <row r="72" spans="1:4" ht="16.5" x14ac:dyDescent="0.25">
      <c r="A72" s="246" t="s">
        <v>1719</v>
      </c>
      <c r="B72" s="247"/>
      <c r="C72" s="247" t="s">
        <v>1720</v>
      </c>
      <c r="D72" s="255"/>
    </row>
    <row r="73" spans="1:4" ht="16.5" x14ac:dyDescent="0.25">
      <c r="A73" s="245" t="s">
        <v>1721</v>
      </c>
      <c r="B73" s="247"/>
      <c r="C73" s="247"/>
      <c r="D73" s="255"/>
    </row>
    <row r="74" spans="1:4" ht="16.5" x14ac:dyDescent="0.25">
      <c r="A74" s="246" t="s">
        <v>1722</v>
      </c>
      <c r="B74" s="247"/>
      <c r="C74" s="247" t="s">
        <v>1723</v>
      </c>
      <c r="D74" s="255"/>
    </row>
    <row r="75" spans="1:4" ht="16.5" x14ac:dyDescent="0.25">
      <c r="A75" s="246" t="s">
        <v>1724</v>
      </c>
      <c r="B75" s="247"/>
      <c r="C75" s="247" t="s">
        <v>1725</v>
      </c>
      <c r="D75" s="255"/>
    </row>
    <row r="76" spans="1:4" ht="16.5" x14ac:dyDescent="0.25">
      <c r="A76" s="246" t="s">
        <v>1726</v>
      </c>
      <c r="B76" s="247"/>
      <c r="C76" s="247" t="s">
        <v>1727</v>
      </c>
      <c r="D76" s="255"/>
    </row>
    <row r="77" spans="1:4" ht="16.5" x14ac:dyDescent="0.25">
      <c r="A77" s="246" t="s">
        <v>1728</v>
      </c>
      <c r="B77" s="247"/>
      <c r="C77" s="247" t="s">
        <v>1729</v>
      </c>
      <c r="D77" s="255"/>
    </row>
    <row r="78" spans="1:4" ht="16.5" x14ac:dyDescent="0.25">
      <c r="A78" s="246" t="s">
        <v>1730</v>
      </c>
      <c r="B78" s="247"/>
      <c r="C78" s="247" t="s">
        <v>1731</v>
      </c>
      <c r="D78" s="255"/>
    </row>
    <row r="79" spans="1:4" ht="16.5" x14ac:dyDescent="0.25">
      <c r="A79" s="246" t="s">
        <v>1732</v>
      </c>
      <c r="B79" s="247"/>
      <c r="C79" s="247" t="s">
        <v>1733</v>
      </c>
      <c r="D79" s="255"/>
    </row>
    <row r="80" spans="1:4" ht="16.5" x14ac:dyDescent="0.25">
      <c r="A80" s="246" t="s">
        <v>1734</v>
      </c>
      <c r="B80" s="247"/>
      <c r="C80" s="247" t="s">
        <v>1735</v>
      </c>
      <c r="D80" s="255"/>
    </row>
    <row r="81" spans="1:4" ht="16.5" x14ac:dyDescent="0.25">
      <c r="A81" s="246" t="s">
        <v>1736</v>
      </c>
      <c r="B81" s="247"/>
      <c r="C81" s="247" t="s">
        <v>1675</v>
      </c>
      <c r="D81" s="255"/>
    </row>
    <row r="82" spans="1:4" ht="16.5" x14ac:dyDescent="0.25">
      <c r="A82" s="246" t="s">
        <v>1737</v>
      </c>
      <c r="B82" s="247"/>
      <c r="C82" s="247" t="s">
        <v>1677</v>
      </c>
      <c r="D82" s="255"/>
    </row>
  </sheetData>
  <mergeCells count="1">
    <mergeCell ref="A65:D6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65" workbookViewId="0">
      <selection activeCell="D8" sqref="D8"/>
    </sheetView>
  </sheetViews>
  <sheetFormatPr defaultRowHeight="15" x14ac:dyDescent="0.25"/>
  <cols>
    <col min="1" max="1" width="62.5703125" customWidth="1"/>
    <col min="2" max="3" width="16.85546875" customWidth="1"/>
    <col min="4" max="4" width="8.85546875" style="221"/>
  </cols>
  <sheetData>
    <row r="1" spans="1:4" ht="16.5" x14ac:dyDescent="0.25">
      <c r="A1" s="222" t="s">
        <v>1615</v>
      </c>
      <c r="B1" s="222" t="s">
        <v>1738</v>
      </c>
      <c r="C1" s="222" t="s">
        <v>1616</v>
      </c>
      <c r="D1" s="249" t="s">
        <v>1617</v>
      </c>
    </row>
    <row r="2" spans="1:4" ht="16.5" x14ac:dyDescent="0.25">
      <c r="A2" s="233" t="s">
        <v>1618</v>
      </c>
      <c r="B2" s="228"/>
      <c r="C2" s="228"/>
      <c r="D2" s="258"/>
    </row>
    <row r="3" spans="1:4" ht="16.5" x14ac:dyDescent="0.25">
      <c r="A3" s="228" t="s">
        <v>1739</v>
      </c>
      <c r="B3" s="248">
        <v>8510</v>
      </c>
      <c r="C3" s="248">
        <v>8530</v>
      </c>
      <c r="D3" s="251">
        <v>1</v>
      </c>
    </row>
    <row r="4" spans="1:4" ht="33" x14ac:dyDescent="0.25">
      <c r="A4" s="228" t="s">
        <v>1740</v>
      </c>
      <c r="B4" s="248">
        <v>5760</v>
      </c>
      <c r="C4" s="248">
        <v>5770</v>
      </c>
      <c r="D4" s="251">
        <v>1</v>
      </c>
    </row>
    <row r="5" spans="1:4" ht="33" x14ac:dyDescent="0.25">
      <c r="A5" s="228" t="s">
        <v>1741</v>
      </c>
      <c r="B5" s="248">
        <v>8650</v>
      </c>
      <c r="C5" s="248">
        <v>8680</v>
      </c>
      <c r="D5" s="251">
        <v>1</v>
      </c>
    </row>
    <row r="6" spans="1:4" ht="33" x14ac:dyDescent="0.25">
      <c r="A6" s="233" t="s">
        <v>1742</v>
      </c>
      <c r="B6" s="252"/>
      <c r="C6" s="252"/>
      <c r="D6" s="255"/>
    </row>
    <row r="7" spans="1:4" ht="16.5" x14ac:dyDescent="0.25">
      <c r="A7" s="228" t="s">
        <v>1743</v>
      </c>
      <c r="B7" s="248">
        <v>2010</v>
      </c>
      <c r="C7" s="248">
        <v>2010</v>
      </c>
      <c r="D7" s="251">
        <v>1</v>
      </c>
    </row>
    <row r="8" spans="1:4" ht="33" x14ac:dyDescent="0.25">
      <c r="A8" s="228" t="s">
        <v>1744</v>
      </c>
      <c r="B8" s="248">
        <v>4940</v>
      </c>
      <c r="C8" s="248">
        <v>4940</v>
      </c>
      <c r="D8" s="251">
        <v>1</v>
      </c>
    </row>
    <row r="9" spans="1:4" ht="16.5" x14ac:dyDescent="0.25">
      <c r="A9" s="228" t="s">
        <v>1745</v>
      </c>
      <c r="B9" s="248">
        <v>5000</v>
      </c>
      <c r="C9" s="248">
        <v>5000</v>
      </c>
      <c r="D9" s="251">
        <v>1</v>
      </c>
    </row>
    <row r="10" spans="1:4" ht="16.5" x14ac:dyDescent="0.25">
      <c r="A10" s="228" t="s">
        <v>1746</v>
      </c>
      <c r="B10" s="248">
        <v>6720</v>
      </c>
      <c r="C10" s="248">
        <v>6730</v>
      </c>
      <c r="D10" s="251">
        <v>1</v>
      </c>
    </row>
    <row r="11" spans="1:4" ht="16.5" x14ac:dyDescent="0.25">
      <c r="A11" s="233" t="s">
        <v>1625</v>
      </c>
      <c r="B11" s="252"/>
      <c r="C11" s="252"/>
      <c r="D11" s="255"/>
    </row>
    <row r="12" spans="1:4" ht="16.5" x14ac:dyDescent="0.25">
      <c r="A12" s="228" t="s">
        <v>1747</v>
      </c>
      <c r="B12" s="248">
        <v>6720</v>
      </c>
      <c r="C12" s="248">
        <v>6730</v>
      </c>
      <c r="D12" s="251">
        <v>1</v>
      </c>
    </row>
    <row r="13" spans="1:4" ht="16.5" x14ac:dyDescent="0.25">
      <c r="A13" s="228" t="s">
        <v>1748</v>
      </c>
      <c r="B13" s="252"/>
      <c r="C13" s="252"/>
      <c r="D13" s="255"/>
    </row>
    <row r="14" spans="1:4" ht="16.5" x14ac:dyDescent="0.25">
      <c r="A14" s="228" t="s">
        <v>1749</v>
      </c>
      <c r="B14" s="248">
        <v>19060</v>
      </c>
      <c r="C14" s="248">
        <v>19130</v>
      </c>
      <c r="D14" s="251">
        <v>1</v>
      </c>
    </row>
    <row r="15" spans="1:4" ht="16.5" x14ac:dyDescent="0.25">
      <c r="A15" s="228" t="s">
        <v>1750</v>
      </c>
      <c r="B15" s="248">
        <v>35870</v>
      </c>
      <c r="C15" s="248">
        <v>35900</v>
      </c>
      <c r="D15" s="251">
        <v>1</v>
      </c>
    </row>
    <row r="16" spans="1:4" ht="16.5" x14ac:dyDescent="0.25">
      <c r="A16" s="228" t="s">
        <v>1751</v>
      </c>
      <c r="B16" s="248">
        <v>1700</v>
      </c>
      <c r="C16" s="248">
        <v>1700</v>
      </c>
      <c r="D16" s="251">
        <v>1</v>
      </c>
    </row>
    <row r="17" spans="1:4" ht="66" x14ac:dyDescent="0.25">
      <c r="A17" s="228" t="s">
        <v>1752</v>
      </c>
      <c r="B17" s="248">
        <v>4940</v>
      </c>
      <c r="C17" s="248">
        <v>4940</v>
      </c>
      <c r="D17" s="251">
        <v>1</v>
      </c>
    </row>
    <row r="18" spans="1:4" ht="33" x14ac:dyDescent="0.25">
      <c r="A18" s="233" t="s">
        <v>1753</v>
      </c>
      <c r="B18" s="252"/>
      <c r="C18" s="252"/>
      <c r="D18" s="255"/>
    </row>
    <row r="19" spans="1:4" ht="16.5" x14ac:dyDescent="0.25">
      <c r="A19" s="228" t="s">
        <v>1754</v>
      </c>
      <c r="B19" s="248">
        <v>10580</v>
      </c>
      <c r="C19" s="248">
        <v>10590</v>
      </c>
      <c r="D19" s="251">
        <v>1</v>
      </c>
    </row>
    <row r="20" spans="1:4" ht="16.5" x14ac:dyDescent="0.25">
      <c r="A20" s="228" t="s">
        <v>1755</v>
      </c>
      <c r="B20" s="248">
        <v>7250</v>
      </c>
      <c r="C20" s="248">
        <v>7260</v>
      </c>
      <c r="D20" s="251">
        <v>1</v>
      </c>
    </row>
    <row r="21" spans="1:4" ht="16.5" x14ac:dyDescent="0.25">
      <c r="A21" s="233" t="s">
        <v>1756</v>
      </c>
      <c r="B21" s="252"/>
      <c r="C21" s="252"/>
      <c r="D21" s="255"/>
    </row>
    <row r="22" spans="1:4" ht="16.5" x14ac:dyDescent="0.25">
      <c r="A22" s="228" t="s">
        <v>1757</v>
      </c>
      <c r="B22" s="248">
        <v>15040</v>
      </c>
      <c r="C22" s="248">
        <v>15050</v>
      </c>
      <c r="D22" s="251">
        <v>1</v>
      </c>
    </row>
    <row r="23" spans="1:4" ht="16.5" x14ac:dyDescent="0.25">
      <c r="A23" s="228" t="s">
        <v>1758</v>
      </c>
      <c r="B23" s="248">
        <v>7030</v>
      </c>
      <c r="C23" s="248">
        <v>7040</v>
      </c>
      <c r="D23" s="251">
        <v>1</v>
      </c>
    </row>
    <row r="24" spans="1:4" ht="16.5" x14ac:dyDescent="0.25">
      <c r="A24" s="233" t="s">
        <v>1759</v>
      </c>
      <c r="B24" s="248">
        <v>2420</v>
      </c>
      <c r="C24" s="248">
        <v>2420</v>
      </c>
      <c r="D24" s="251">
        <v>1</v>
      </c>
    </row>
    <row r="25" spans="1:4" ht="16.5" x14ac:dyDescent="0.25">
      <c r="A25" s="233" t="s">
        <v>1760</v>
      </c>
      <c r="B25" s="248">
        <v>2180</v>
      </c>
      <c r="C25" s="248">
        <v>2180</v>
      </c>
      <c r="D25" s="251">
        <v>1</v>
      </c>
    </row>
    <row r="26" spans="1:4" ht="33" x14ac:dyDescent="0.25">
      <c r="A26" s="233" t="s">
        <v>1761</v>
      </c>
      <c r="B26" s="252"/>
      <c r="C26" s="252"/>
      <c r="D26" s="255"/>
    </row>
    <row r="27" spans="1:4" ht="16.5" x14ac:dyDescent="0.25">
      <c r="A27" s="228" t="s">
        <v>1656</v>
      </c>
      <c r="B27" s="248">
        <v>4450</v>
      </c>
      <c r="C27" s="248">
        <v>4470</v>
      </c>
      <c r="D27" s="251">
        <v>1</v>
      </c>
    </row>
    <row r="28" spans="1:4" ht="16.5" x14ac:dyDescent="0.25">
      <c r="A28" s="228" t="s">
        <v>1762</v>
      </c>
      <c r="B28" s="248">
        <v>4740</v>
      </c>
      <c r="C28" s="248">
        <v>4740</v>
      </c>
      <c r="D28" s="251">
        <v>1</v>
      </c>
    </row>
    <row r="29" spans="1:4" ht="16.5" x14ac:dyDescent="0.25">
      <c r="A29" s="233" t="s">
        <v>1763</v>
      </c>
      <c r="B29" s="252"/>
      <c r="C29" s="252"/>
      <c r="D29" s="255"/>
    </row>
    <row r="30" spans="1:4" ht="16.5" x14ac:dyDescent="0.25">
      <c r="A30" s="228" t="s">
        <v>6</v>
      </c>
      <c r="B30" s="248">
        <v>1480</v>
      </c>
      <c r="C30" s="248">
        <v>1480</v>
      </c>
      <c r="D30" s="251">
        <v>1</v>
      </c>
    </row>
    <row r="31" spans="1:4" ht="16.5" x14ac:dyDescent="0.25">
      <c r="A31" s="228" t="s">
        <v>7</v>
      </c>
      <c r="B31" s="248">
        <v>1130</v>
      </c>
      <c r="C31" s="248">
        <v>1140</v>
      </c>
      <c r="D31" s="251">
        <v>1.01</v>
      </c>
    </row>
    <row r="32" spans="1:4" ht="16.5" x14ac:dyDescent="0.25">
      <c r="A32" s="228" t="s">
        <v>8</v>
      </c>
      <c r="B32" s="247">
        <v>960</v>
      </c>
      <c r="C32" s="247">
        <v>960</v>
      </c>
      <c r="D32" s="251">
        <v>1</v>
      </c>
    </row>
    <row r="33" spans="1:4" ht="16.5" x14ac:dyDescent="0.25">
      <c r="A33" s="233" t="s">
        <v>1764</v>
      </c>
      <c r="B33" s="252"/>
      <c r="C33" s="252"/>
      <c r="D33" s="255"/>
    </row>
    <row r="34" spans="1:4" ht="16.5" x14ac:dyDescent="0.25">
      <c r="A34" s="228" t="s">
        <v>6</v>
      </c>
      <c r="B34" s="248">
        <v>1700</v>
      </c>
      <c r="C34" s="248">
        <v>1700</v>
      </c>
      <c r="D34" s="251">
        <v>1</v>
      </c>
    </row>
    <row r="35" spans="1:4" ht="16.5" x14ac:dyDescent="0.25">
      <c r="A35" s="228" t="s">
        <v>7</v>
      </c>
      <c r="B35" s="248">
        <v>1300</v>
      </c>
      <c r="C35" s="248">
        <v>1300</v>
      </c>
      <c r="D35" s="251">
        <v>1</v>
      </c>
    </row>
    <row r="36" spans="1:4" ht="16.5" x14ac:dyDescent="0.25">
      <c r="A36" s="228" t="s">
        <v>8</v>
      </c>
      <c r="B36" s="247">
        <v>980</v>
      </c>
      <c r="C36" s="247">
        <v>980</v>
      </c>
      <c r="D36" s="251">
        <v>1</v>
      </c>
    </row>
    <row r="37" spans="1:4" ht="16.5" x14ac:dyDescent="0.25">
      <c r="A37" s="233" t="s">
        <v>1765</v>
      </c>
      <c r="B37" s="252"/>
      <c r="C37" s="252"/>
      <c r="D37" s="255"/>
    </row>
    <row r="38" spans="1:4" ht="16.5" x14ac:dyDescent="0.25">
      <c r="A38" s="228" t="s">
        <v>6</v>
      </c>
      <c r="B38" s="248">
        <v>1720</v>
      </c>
      <c r="C38" s="248">
        <v>1730</v>
      </c>
      <c r="D38" s="251">
        <v>1.01</v>
      </c>
    </row>
    <row r="39" spans="1:4" ht="16.5" x14ac:dyDescent="0.25">
      <c r="A39" s="228" t="s">
        <v>7</v>
      </c>
      <c r="B39" s="248">
        <v>1340</v>
      </c>
      <c r="C39" s="248">
        <v>1340</v>
      </c>
      <c r="D39" s="251">
        <v>1</v>
      </c>
    </row>
    <row r="40" spans="1:4" ht="16.5" x14ac:dyDescent="0.25">
      <c r="A40" s="228" t="s">
        <v>8</v>
      </c>
      <c r="B40" s="248">
        <v>1100</v>
      </c>
      <c r="C40" s="248">
        <v>1100</v>
      </c>
      <c r="D40" s="251">
        <v>1</v>
      </c>
    </row>
    <row r="41" spans="1:4" ht="16.5" x14ac:dyDescent="0.25">
      <c r="A41" s="233" t="s">
        <v>1766</v>
      </c>
      <c r="B41" s="252"/>
      <c r="C41" s="252"/>
      <c r="D41" s="255"/>
    </row>
    <row r="42" spans="1:4" ht="16.5" x14ac:dyDescent="0.25">
      <c r="A42" s="228" t="s">
        <v>6</v>
      </c>
      <c r="B42" s="248">
        <v>1900</v>
      </c>
      <c r="C42" s="248">
        <v>1900</v>
      </c>
      <c r="D42" s="251">
        <v>1</v>
      </c>
    </row>
    <row r="43" spans="1:4" ht="16.5" x14ac:dyDescent="0.25">
      <c r="A43" s="228" t="s">
        <v>7</v>
      </c>
      <c r="B43" s="248">
        <v>1260</v>
      </c>
      <c r="C43" s="248">
        <v>1260</v>
      </c>
      <c r="D43" s="251">
        <v>1</v>
      </c>
    </row>
    <row r="44" spans="1:4" ht="16.5" x14ac:dyDescent="0.25">
      <c r="A44" s="228" t="s">
        <v>8</v>
      </c>
      <c r="B44" s="248">
        <v>1030</v>
      </c>
      <c r="C44" s="248">
        <v>1030</v>
      </c>
      <c r="D44" s="251">
        <v>1</v>
      </c>
    </row>
    <row r="45" spans="1:4" ht="16.5" x14ac:dyDescent="0.25">
      <c r="A45" s="233" t="s">
        <v>1767</v>
      </c>
      <c r="B45" s="252"/>
      <c r="C45" s="252"/>
      <c r="D45" s="255"/>
    </row>
    <row r="46" spans="1:4" ht="16.5" x14ac:dyDescent="0.25">
      <c r="A46" s="228" t="s">
        <v>6</v>
      </c>
      <c r="B46" s="248">
        <v>1940</v>
      </c>
      <c r="C46" s="248">
        <v>1940</v>
      </c>
      <c r="D46" s="251">
        <v>1</v>
      </c>
    </row>
    <row r="47" spans="1:4" ht="16.5" x14ac:dyDescent="0.25">
      <c r="A47" s="228" t="s">
        <v>7</v>
      </c>
      <c r="B47" s="248">
        <v>1380</v>
      </c>
      <c r="C47" s="248">
        <v>1380</v>
      </c>
      <c r="D47" s="251">
        <v>1</v>
      </c>
    </row>
    <row r="48" spans="1:4" ht="16.5" x14ac:dyDescent="0.25">
      <c r="A48" s="228" t="s">
        <v>8</v>
      </c>
      <c r="B48" s="248">
        <v>1090</v>
      </c>
      <c r="C48" s="248">
        <v>1090</v>
      </c>
      <c r="D48" s="251">
        <v>1</v>
      </c>
    </row>
    <row r="49" spans="1:4" ht="16.5" x14ac:dyDescent="0.25">
      <c r="A49" s="233" t="s">
        <v>1768</v>
      </c>
      <c r="B49" s="252"/>
      <c r="C49" s="252"/>
      <c r="D49" s="255"/>
    </row>
    <row r="50" spans="1:4" ht="16.5" x14ac:dyDescent="0.25">
      <c r="A50" s="228" t="s">
        <v>6</v>
      </c>
      <c r="B50" s="248">
        <v>2230</v>
      </c>
      <c r="C50" s="248">
        <v>2230</v>
      </c>
      <c r="D50" s="251">
        <v>1</v>
      </c>
    </row>
    <row r="51" spans="1:4" ht="16.5" x14ac:dyDescent="0.25">
      <c r="A51" s="228" t="s">
        <v>7</v>
      </c>
      <c r="B51" s="248">
        <v>1790</v>
      </c>
      <c r="C51" s="248">
        <v>1790</v>
      </c>
      <c r="D51" s="251">
        <v>1</v>
      </c>
    </row>
    <row r="52" spans="1:4" ht="16.5" x14ac:dyDescent="0.25">
      <c r="A52" s="228" t="s">
        <v>8</v>
      </c>
      <c r="B52" s="248">
        <v>1230</v>
      </c>
      <c r="C52" s="248">
        <v>1230</v>
      </c>
      <c r="D52" s="251">
        <v>1</v>
      </c>
    </row>
    <row r="53" spans="1:4" ht="16.5" x14ac:dyDescent="0.25">
      <c r="A53" s="233" t="s">
        <v>1769</v>
      </c>
      <c r="B53" s="252"/>
      <c r="C53" s="252"/>
      <c r="D53" s="255"/>
    </row>
    <row r="54" spans="1:4" ht="16.5" x14ac:dyDescent="0.25">
      <c r="A54" s="228" t="s">
        <v>6</v>
      </c>
      <c r="B54" s="248">
        <v>1720</v>
      </c>
      <c r="C54" s="248">
        <v>1720</v>
      </c>
      <c r="D54" s="251">
        <v>1</v>
      </c>
    </row>
    <row r="55" spans="1:4" ht="16.5" x14ac:dyDescent="0.25">
      <c r="A55" s="228" t="s">
        <v>7</v>
      </c>
      <c r="B55" s="248">
        <v>1120</v>
      </c>
      <c r="C55" s="248">
        <v>1120</v>
      </c>
      <c r="D55" s="251">
        <v>1</v>
      </c>
    </row>
    <row r="56" spans="1:4" ht="16.5" x14ac:dyDescent="0.25">
      <c r="A56" s="228" t="s">
        <v>8</v>
      </c>
      <c r="B56" s="247">
        <v>910</v>
      </c>
      <c r="C56" s="247">
        <v>910</v>
      </c>
      <c r="D56" s="251">
        <v>1</v>
      </c>
    </row>
    <row r="57" spans="1:4" ht="16.5" x14ac:dyDescent="0.25">
      <c r="A57" s="233" t="s">
        <v>1770</v>
      </c>
      <c r="B57" s="252"/>
      <c r="C57" s="252"/>
      <c r="D57" s="255"/>
    </row>
    <row r="58" spans="1:4" ht="16.5" x14ac:dyDescent="0.25">
      <c r="A58" s="228" t="s">
        <v>6</v>
      </c>
      <c r="B58" s="248">
        <v>12180</v>
      </c>
      <c r="C58" s="248">
        <v>12180</v>
      </c>
      <c r="D58" s="251">
        <v>1</v>
      </c>
    </row>
    <row r="59" spans="1:4" ht="16.5" x14ac:dyDescent="0.25">
      <c r="A59" s="228" t="s">
        <v>7</v>
      </c>
      <c r="B59" s="248">
        <v>8130</v>
      </c>
      <c r="C59" s="248">
        <v>8180</v>
      </c>
      <c r="D59" s="251">
        <v>1.01</v>
      </c>
    </row>
    <row r="60" spans="1:4" ht="16.5" x14ac:dyDescent="0.25">
      <c r="A60" s="228" t="s">
        <v>8</v>
      </c>
      <c r="B60" s="248">
        <v>6300</v>
      </c>
      <c r="C60" s="248">
        <v>6300</v>
      </c>
      <c r="D60" s="251">
        <v>1</v>
      </c>
    </row>
    <row r="61" spans="1:4" ht="16.5" x14ac:dyDescent="0.25">
      <c r="A61" s="233" t="s">
        <v>1771</v>
      </c>
      <c r="B61" s="252"/>
      <c r="C61" s="252"/>
      <c r="D61" s="255"/>
    </row>
    <row r="62" spans="1:4" ht="16.5" x14ac:dyDescent="0.25">
      <c r="A62" s="228" t="s">
        <v>6</v>
      </c>
      <c r="B62" s="248">
        <v>3110</v>
      </c>
      <c r="C62" s="248">
        <v>3140</v>
      </c>
      <c r="D62" s="251">
        <v>1.01</v>
      </c>
    </row>
    <row r="63" spans="1:4" ht="16.5" x14ac:dyDescent="0.25">
      <c r="A63" s="228" t="s">
        <v>7</v>
      </c>
      <c r="B63" s="248">
        <v>2420</v>
      </c>
      <c r="C63" s="248">
        <v>2420</v>
      </c>
      <c r="D63" s="251">
        <v>1</v>
      </c>
    </row>
    <row r="64" spans="1:4" ht="16.5" x14ac:dyDescent="0.25">
      <c r="A64" s="228" t="s">
        <v>8</v>
      </c>
      <c r="B64" s="248">
        <v>2180</v>
      </c>
      <c r="C64" s="248">
        <v>2180</v>
      </c>
      <c r="D64" s="251">
        <v>1</v>
      </c>
    </row>
    <row r="65" spans="1:4" ht="16.5" x14ac:dyDescent="0.25">
      <c r="A65" s="233" t="s">
        <v>1772</v>
      </c>
      <c r="B65" s="252"/>
      <c r="C65" s="252"/>
      <c r="D65" s="255"/>
    </row>
    <row r="66" spans="1:4" ht="16.5" x14ac:dyDescent="0.25">
      <c r="A66" s="228" t="s">
        <v>6</v>
      </c>
      <c r="B66" s="248">
        <v>2900</v>
      </c>
      <c r="C66" s="248">
        <v>2910</v>
      </c>
      <c r="D66" s="251">
        <v>1</v>
      </c>
    </row>
    <row r="67" spans="1:4" ht="16.5" x14ac:dyDescent="0.25">
      <c r="A67" s="228" t="s">
        <v>7</v>
      </c>
      <c r="B67" s="248">
        <v>2210</v>
      </c>
      <c r="C67" s="248">
        <v>2210</v>
      </c>
      <c r="D67" s="251">
        <v>1</v>
      </c>
    </row>
    <row r="68" spans="1:4" ht="16.5" x14ac:dyDescent="0.25">
      <c r="A68" s="228" t="s">
        <v>8</v>
      </c>
      <c r="B68" s="248">
        <v>1970</v>
      </c>
      <c r="C68" s="248">
        <v>1970</v>
      </c>
      <c r="D68" s="251">
        <v>1</v>
      </c>
    </row>
    <row r="69" spans="1:4" ht="16.5" x14ac:dyDescent="0.25">
      <c r="A69" s="233" t="s">
        <v>1773</v>
      </c>
      <c r="B69" s="252"/>
      <c r="C69" s="252"/>
      <c r="D69" s="255"/>
    </row>
    <row r="70" spans="1:4" ht="16.5" x14ac:dyDescent="0.25">
      <c r="A70" s="228" t="s">
        <v>6</v>
      </c>
      <c r="B70" s="247">
        <v>730</v>
      </c>
      <c r="C70" s="247">
        <v>730</v>
      </c>
      <c r="D70" s="251">
        <v>1</v>
      </c>
    </row>
    <row r="71" spans="1:4" ht="16.5" x14ac:dyDescent="0.25">
      <c r="A71" s="228" t="s">
        <v>7</v>
      </c>
      <c r="B71" s="247">
        <v>560</v>
      </c>
      <c r="C71" s="247">
        <v>560</v>
      </c>
      <c r="D71" s="251">
        <v>1</v>
      </c>
    </row>
    <row r="72" spans="1:4" ht="16.5" x14ac:dyDescent="0.25">
      <c r="A72" s="228" t="s">
        <v>8</v>
      </c>
      <c r="B72" s="247">
        <v>490</v>
      </c>
      <c r="C72" s="247">
        <v>490</v>
      </c>
      <c r="D72" s="251">
        <v>1</v>
      </c>
    </row>
    <row r="73" spans="1:4" ht="16.5" x14ac:dyDescent="0.25">
      <c r="A73" s="301" t="s">
        <v>1666</v>
      </c>
      <c r="B73" s="301"/>
      <c r="C73" s="301"/>
      <c r="D73" s="301"/>
    </row>
    <row r="74" spans="1:4" ht="66" x14ac:dyDescent="0.25">
      <c r="A74" s="256" t="s">
        <v>1669</v>
      </c>
      <c r="B74" s="252"/>
      <c r="C74" s="252"/>
      <c r="D74" s="255"/>
    </row>
    <row r="75" spans="1:4" ht="16.5" x14ac:dyDescent="0.25">
      <c r="A75" s="257" t="s">
        <v>1774</v>
      </c>
      <c r="B75" s="252"/>
      <c r="C75" s="252">
        <v>730</v>
      </c>
      <c r="D75" s="255"/>
    </row>
    <row r="76" spans="1:4" ht="16.5" x14ac:dyDescent="0.25">
      <c r="A76" s="256" t="s">
        <v>1775</v>
      </c>
      <c r="B76" s="252"/>
      <c r="C76" s="254">
        <v>3140</v>
      </c>
      <c r="D76" s="255"/>
    </row>
    <row r="77" spans="1:4" ht="33" x14ac:dyDescent="0.25">
      <c r="A77" s="256" t="s">
        <v>1776</v>
      </c>
      <c r="B77" s="252"/>
      <c r="C77" s="254">
        <v>2010</v>
      </c>
      <c r="D77" s="255"/>
    </row>
    <row r="78" spans="1:4" ht="33" x14ac:dyDescent="0.25">
      <c r="A78" s="256" t="s">
        <v>1777</v>
      </c>
      <c r="B78" s="252"/>
      <c r="C78" s="254">
        <v>11570</v>
      </c>
      <c r="D78" s="255"/>
    </row>
    <row r="79" spans="1:4" ht="49.5" x14ac:dyDescent="0.25">
      <c r="A79" s="256" t="s">
        <v>1778</v>
      </c>
      <c r="B79" s="252"/>
      <c r="C79" s="252"/>
      <c r="D79" s="255"/>
    </row>
    <row r="80" spans="1:4" ht="16.5" x14ac:dyDescent="0.25">
      <c r="A80" s="257" t="s">
        <v>1779</v>
      </c>
      <c r="B80" s="252"/>
      <c r="C80" s="254">
        <v>9050</v>
      </c>
      <c r="D80" s="255"/>
    </row>
    <row r="81" spans="1:4" ht="16.5" x14ac:dyDescent="0.25">
      <c r="A81" s="257" t="s">
        <v>1780</v>
      </c>
      <c r="B81" s="252"/>
      <c r="C81" s="254">
        <v>6550</v>
      </c>
      <c r="D81" s="255"/>
    </row>
    <row r="82" spans="1:4" ht="16.5" x14ac:dyDescent="0.25">
      <c r="A82" s="257" t="s">
        <v>1781</v>
      </c>
      <c r="B82" s="252"/>
      <c r="C82" s="254">
        <v>5240</v>
      </c>
      <c r="D82" s="255"/>
    </row>
    <row r="83" spans="1:4" ht="16.5" x14ac:dyDescent="0.25">
      <c r="A83" s="256" t="s">
        <v>1782</v>
      </c>
      <c r="B83" s="252"/>
      <c r="C83" s="254">
        <v>1300</v>
      </c>
      <c r="D83" s="255"/>
    </row>
    <row r="84" spans="1:4" ht="33" x14ac:dyDescent="0.25">
      <c r="A84" s="256" t="s">
        <v>1783</v>
      </c>
      <c r="B84" s="252"/>
      <c r="C84" s="254">
        <v>3040</v>
      </c>
      <c r="D84" s="255"/>
    </row>
  </sheetData>
  <mergeCells count="1">
    <mergeCell ref="A73:D7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38" workbookViewId="0">
      <selection activeCell="B53" sqref="B53"/>
    </sheetView>
  </sheetViews>
  <sheetFormatPr defaultRowHeight="15" x14ac:dyDescent="0.25"/>
  <cols>
    <col min="2" max="2" width="58.7109375" customWidth="1"/>
    <col min="3" max="3" width="17.42578125" customWidth="1"/>
    <col min="4" max="4" width="13.140625" style="266" customWidth="1"/>
    <col min="5" max="5" width="8.85546875" style="221"/>
  </cols>
  <sheetData>
    <row r="1" spans="1:5" ht="66" x14ac:dyDescent="0.25">
      <c r="A1" s="222" t="s">
        <v>0</v>
      </c>
      <c r="B1" s="222" t="s">
        <v>1615</v>
      </c>
      <c r="C1" s="222" t="s">
        <v>1252</v>
      </c>
      <c r="D1" s="261" t="s">
        <v>1616</v>
      </c>
      <c r="E1" s="249" t="s">
        <v>1617</v>
      </c>
    </row>
    <row r="2" spans="1:5" ht="16.5" x14ac:dyDescent="0.25">
      <c r="A2" s="230">
        <v>1</v>
      </c>
      <c r="B2" s="233" t="s">
        <v>86</v>
      </c>
      <c r="C2" s="234"/>
      <c r="D2" s="262"/>
      <c r="E2" s="250"/>
    </row>
    <row r="3" spans="1:5" ht="16.5" x14ac:dyDescent="0.25">
      <c r="A3" s="230"/>
      <c r="B3" s="257" t="s">
        <v>1784</v>
      </c>
      <c r="C3" s="259">
        <v>2200</v>
      </c>
      <c r="D3" s="263">
        <v>2210</v>
      </c>
      <c r="E3" s="258">
        <v>1</v>
      </c>
    </row>
    <row r="4" spans="1:5" ht="16.5" x14ac:dyDescent="0.25">
      <c r="A4" s="230"/>
      <c r="B4" s="228" t="s">
        <v>1785</v>
      </c>
      <c r="C4" s="259">
        <v>4040</v>
      </c>
      <c r="D4" s="263">
        <v>4040</v>
      </c>
      <c r="E4" s="258">
        <v>1</v>
      </c>
    </row>
    <row r="5" spans="1:5" ht="16.5" x14ac:dyDescent="0.25">
      <c r="A5" s="230">
        <v>2</v>
      </c>
      <c r="B5" s="233" t="s">
        <v>1786</v>
      </c>
      <c r="C5" s="228"/>
      <c r="D5" s="263"/>
      <c r="E5" s="258"/>
    </row>
    <row r="6" spans="1:5" ht="16.5" x14ac:dyDescent="0.25">
      <c r="A6" s="230"/>
      <c r="B6" s="228" t="s">
        <v>1787</v>
      </c>
      <c r="C6" s="259">
        <v>1010</v>
      </c>
      <c r="D6" s="263">
        <v>1010</v>
      </c>
      <c r="E6" s="258">
        <v>1</v>
      </c>
    </row>
    <row r="7" spans="1:5" ht="16.5" x14ac:dyDescent="0.25">
      <c r="A7" s="230"/>
      <c r="B7" s="228" t="s">
        <v>1788</v>
      </c>
      <c r="C7" s="228">
        <v>870</v>
      </c>
      <c r="D7" s="263">
        <v>870</v>
      </c>
      <c r="E7" s="258">
        <v>1</v>
      </c>
    </row>
    <row r="8" spans="1:5" ht="16.5" x14ac:dyDescent="0.25">
      <c r="A8" s="230">
        <v>3</v>
      </c>
      <c r="B8" s="233" t="s">
        <v>1789</v>
      </c>
      <c r="C8" s="228"/>
      <c r="D8" s="263"/>
      <c r="E8" s="258"/>
    </row>
    <row r="9" spans="1:5" ht="16.5" x14ac:dyDescent="0.25">
      <c r="A9" s="230"/>
      <c r="B9" s="228" t="s">
        <v>1790</v>
      </c>
      <c r="C9" s="259">
        <v>1010</v>
      </c>
      <c r="D9" s="263">
        <v>1010</v>
      </c>
      <c r="E9" s="258">
        <v>1</v>
      </c>
    </row>
    <row r="10" spans="1:5" ht="16.5" x14ac:dyDescent="0.25">
      <c r="A10" s="230">
        <v>4</v>
      </c>
      <c r="B10" s="233" t="s">
        <v>1791</v>
      </c>
      <c r="C10" s="228"/>
      <c r="D10" s="263"/>
      <c r="E10" s="258"/>
    </row>
    <row r="11" spans="1:5" ht="33" x14ac:dyDescent="0.25">
      <c r="A11" s="230"/>
      <c r="B11" s="257" t="s">
        <v>1792</v>
      </c>
      <c r="C11" s="228">
        <v>880</v>
      </c>
      <c r="D11" s="263">
        <v>880</v>
      </c>
      <c r="E11" s="258">
        <v>1</v>
      </c>
    </row>
    <row r="12" spans="1:5" ht="16.5" x14ac:dyDescent="0.25">
      <c r="A12" s="230"/>
      <c r="B12" s="257" t="s">
        <v>1793</v>
      </c>
      <c r="C12" s="228"/>
      <c r="D12" s="263"/>
      <c r="E12" s="258"/>
    </row>
    <row r="13" spans="1:5" ht="16.5" x14ac:dyDescent="0.25">
      <c r="A13" s="230"/>
      <c r="B13" s="228" t="s">
        <v>1794</v>
      </c>
      <c r="C13" s="259">
        <v>1150</v>
      </c>
      <c r="D13" s="263">
        <v>1150</v>
      </c>
      <c r="E13" s="258">
        <v>1</v>
      </c>
    </row>
    <row r="14" spans="1:5" ht="16.5" x14ac:dyDescent="0.25">
      <c r="A14" s="230"/>
      <c r="B14" s="228" t="s">
        <v>1795</v>
      </c>
      <c r="C14" s="228">
        <v>920</v>
      </c>
      <c r="D14" s="263">
        <v>920</v>
      </c>
      <c r="E14" s="258">
        <v>1</v>
      </c>
    </row>
    <row r="15" spans="1:5" ht="33" x14ac:dyDescent="0.25">
      <c r="A15" s="230"/>
      <c r="B15" s="257" t="s">
        <v>1796</v>
      </c>
      <c r="C15" s="259">
        <v>1150</v>
      </c>
      <c r="D15" s="263">
        <v>1150</v>
      </c>
      <c r="E15" s="258">
        <v>1</v>
      </c>
    </row>
    <row r="16" spans="1:5" ht="33" x14ac:dyDescent="0.25">
      <c r="A16" s="230"/>
      <c r="B16" s="257" t="s">
        <v>1797</v>
      </c>
      <c r="C16" s="259">
        <v>1150</v>
      </c>
      <c r="D16" s="263">
        <v>1150</v>
      </c>
      <c r="E16" s="258">
        <v>1</v>
      </c>
    </row>
    <row r="17" spans="1:5" ht="33" x14ac:dyDescent="0.25">
      <c r="A17" s="230"/>
      <c r="B17" s="257" t="s">
        <v>1798</v>
      </c>
      <c r="C17" s="259">
        <v>1150</v>
      </c>
      <c r="D17" s="263">
        <v>1150</v>
      </c>
      <c r="E17" s="258">
        <v>1</v>
      </c>
    </row>
    <row r="18" spans="1:5" ht="33" x14ac:dyDescent="0.25">
      <c r="A18" s="230">
        <v>5</v>
      </c>
      <c r="B18" s="233" t="s">
        <v>1799</v>
      </c>
      <c r="C18" s="259">
        <v>4620</v>
      </c>
      <c r="D18" s="263">
        <v>4620</v>
      </c>
      <c r="E18" s="258">
        <v>1</v>
      </c>
    </row>
    <row r="19" spans="1:5" ht="16.5" x14ac:dyDescent="0.25">
      <c r="A19" s="230">
        <v>6</v>
      </c>
      <c r="B19" s="233" t="s">
        <v>1800</v>
      </c>
      <c r="C19" s="228"/>
      <c r="D19" s="263"/>
      <c r="E19" s="258"/>
    </row>
    <row r="20" spans="1:5" ht="16.5" x14ac:dyDescent="0.25">
      <c r="A20" s="230"/>
      <c r="B20" s="228" t="s">
        <v>1801</v>
      </c>
      <c r="C20" s="259">
        <v>3230</v>
      </c>
      <c r="D20" s="263">
        <v>3230</v>
      </c>
      <c r="E20" s="258">
        <v>1</v>
      </c>
    </row>
    <row r="21" spans="1:5" ht="16.5" x14ac:dyDescent="0.25">
      <c r="A21" s="230"/>
      <c r="B21" s="228" t="s">
        <v>1802</v>
      </c>
      <c r="C21" s="259">
        <v>3230</v>
      </c>
      <c r="D21" s="263">
        <v>3230</v>
      </c>
      <c r="E21" s="258">
        <v>1</v>
      </c>
    </row>
    <row r="22" spans="1:5" ht="49.5" x14ac:dyDescent="0.25">
      <c r="A22" s="230"/>
      <c r="B22" s="228" t="s">
        <v>1803</v>
      </c>
      <c r="C22" s="259">
        <v>3590</v>
      </c>
      <c r="D22" s="263">
        <v>3590</v>
      </c>
      <c r="E22" s="258">
        <v>1</v>
      </c>
    </row>
    <row r="23" spans="1:5" ht="16.5" x14ac:dyDescent="0.25">
      <c r="A23" s="230"/>
      <c r="B23" s="228" t="s">
        <v>1804</v>
      </c>
      <c r="C23" s="259">
        <v>4040</v>
      </c>
      <c r="D23" s="263">
        <v>4040</v>
      </c>
      <c r="E23" s="258">
        <v>1</v>
      </c>
    </row>
    <row r="24" spans="1:5" ht="16.5" x14ac:dyDescent="0.25">
      <c r="A24" s="230"/>
      <c r="B24" s="228" t="s">
        <v>1805</v>
      </c>
      <c r="C24" s="259">
        <v>4620</v>
      </c>
      <c r="D24" s="263">
        <v>4620</v>
      </c>
      <c r="E24" s="258">
        <v>1</v>
      </c>
    </row>
    <row r="25" spans="1:5" ht="33" x14ac:dyDescent="0.25">
      <c r="A25" s="230"/>
      <c r="B25" s="228" t="s">
        <v>1806</v>
      </c>
      <c r="C25" s="259">
        <v>4710</v>
      </c>
      <c r="D25" s="263">
        <v>4710</v>
      </c>
      <c r="E25" s="258">
        <v>1</v>
      </c>
    </row>
    <row r="26" spans="1:5" ht="16.5" x14ac:dyDescent="0.25">
      <c r="A26" s="230"/>
      <c r="B26" s="228" t="s">
        <v>1807</v>
      </c>
      <c r="C26" s="259">
        <v>1620</v>
      </c>
      <c r="D26" s="263">
        <v>1620</v>
      </c>
      <c r="E26" s="258">
        <v>1</v>
      </c>
    </row>
    <row r="27" spans="1:5" ht="16.5" x14ac:dyDescent="0.25">
      <c r="A27" s="230">
        <v>7</v>
      </c>
      <c r="B27" s="233" t="s">
        <v>1808</v>
      </c>
      <c r="C27" s="228"/>
      <c r="D27" s="263"/>
      <c r="E27" s="258"/>
    </row>
    <row r="28" spans="1:5" ht="16.5" x14ac:dyDescent="0.25">
      <c r="A28" s="230"/>
      <c r="B28" s="228" t="s">
        <v>1809</v>
      </c>
      <c r="C28" s="259">
        <v>3230</v>
      </c>
      <c r="D28" s="263">
        <v>3230</v>
      </c>
      <c r="E28" s="258">
        <v>1</v>
      </c>
    </row>
    <row r="29" spans="1:5" ht="16.5" x14ac:dyDescent="0.25">
      <c r="A29" s="230"/>
      <c r="B29" s="228" t="s">
        <v>1810</v>
      </c>
      <c r="C29" s="259">
        <v>2310</v>
      </c>
      <c r="D29" s="263">
        <v>2310</v>
      </c>
      <c r="E29" s="258">
        <v>1</v>
      </c>
    </row>
    <row r="30" spans="1:5" ht="33" x14ac:dyDescent="0.25">
      <c r="A30" s="230">
        <v>8</v>
      </c>
      <c r="B30" s="256" t="s">
        <v>1811</v>
      </c>
      <c r="C30" s="228"/>
      <c r="D30" s="263"/>
      <c r="E30" s="258"/>
    </row>
    <row r="31" spans="1:5" ht="33" x14ac:dyDescent="0.25">
      <c r="A31" s="230"/>
      <c r="B31" s="228" t="s">
        <v>1812</v>
      </c>
      <c r="C31" s="259">
        <v>2020</v>
      </c>
      <c r="D31" s="263">
        <v>2030</v>
      </c>
      <c r="E31" s="258">
        <v>1</v>
      </c>
    </row>
    <row r="32" spans="1:5" ht="16.5" x14ac:dyDescent="0.25">
      <c r="A32" s="230">
        <v>9</v>
      </c>
      <c r="B32" s="233" t="s">
        <v>1813</v>
      </c>
      <c r="C32" s="259">
        <v>1200</v>
      </c>
      <c r="D32" s="263">
        <v>1200</v>
      </c>
      <c r="E32" s="258">
        <v>1</v>
      </c>
    </row>
    <row r="33" spans="1:5" ht="16.5" x14ac:dyDescent="0.25">
      <c r="A33" s="230">
        <v>10</v>
      </c>
      <c r="B33" s="233" t="s">
        <v>1814</v>
      </c>
      <c r="C33" s="228">
        <v>850</v>
      </c>
      <c r="D33" s="263">
        <v>850</v>
      </c>
      <c r="E33" s="258">
        <v>1</v>
      </c>
    </row>
    <row r="34" spans="1:5" ht="33" x14ac:dyDescent="0.25">
      <c r="A34" s="230">
        <v>11</v>
      </c>
      <c r="B34" s="233" t="s">
        <v>1815</v>
      </c>
      <c r="C34" s="228">
        <v>470</v>
      </c>
      <c r="D34" s="263">
        <v>470</v>
      </c>
      <c r="E34" s="258">
        <v>1</v>
      </c>
    </row>
    <row r="35" spans="1:5" ht="16.5" x14ac:dyDescent="0.25">
      <c r="A35" s="230">
        <v>12</v>
      </c>
      <c r="B35" s="233" t="s">
        <v>1816</v>
      </c>
      <c r="C35" s="228"/>
      <c r="D35" s="263"/>
      <c r="E35" s="258"/>
    </row>
    <row r="36" spans="1:5" ht="16.5" x14ac:dyDescent="0.25">
      <c r="A36" s="230"/>
      <c r="B36" s="228" t="s">
        <v>6</v>
      </c>
      <c r="C36" s="259">
        <v>1120</v>
      </c>
      <c r="D36" s="263">
        <v>1120</v>
      </c>
      <c r="E36" s="258">
        <v>1</v>
      </c>
    </row>
    <row r="37" spans="1:5" ht="16.5" x14ac:dyDescent="0.25">
      <c r="A37" s="230"/>
      <c r="B37" s="228" t="s">
        <v>7</v>
      </c>
      <c r="C37" s="228">
        <v>800</v>
      </c>
      <c r="D37" s="263">
        <v>800</v>
      </c>
      <c r="E37" s="258">
        <v>1</v>
      </c>
    </row>
    <row r="38" spans="1:5" ht="16.5" x14ac:dyDescent="0.25">
      <c r="A38" s="230"/>
      <c r="B38" s="228" t="s">
        <v>8</v>
      </c>
      <c r="C38" s="228">
        <v>710</v>
      </c>
      <c r="D38" s="263">
        <v>710</v>
      </c>
      <c r="E38" s="258">
        <v>1</v>
      </c>
    </row>
    <row r="39" spans="1:5" ht="16.5" x14ac:dyDescent="0.25">
      <c r="A39" s="230">
        <v>13</v>
      </c>
      <c r="B39" s="233" t="s">
        <v>1817</v>
      </c>
      <c r="C39" s="228"/>
      <c r="D39" s="263"/>
      <c r="E39" s="258"/>
    </row>
    <row r="40" spans="1:5" ht="16.5" x14ac:dyDescent="0.25">
      <c r="A40" s="230"/>
      <c r="B40" s="228" t="s">
        <v>6</v>
      </c>
      <c r="C40" s="259">
        <v>1230</v>
      </c>
      <c r="D40" s="263">
        <v>1230</v>
      </c>
      <c r="E40" s="258">
        <v>1</v>
      </c>
    </row>
    <row r="41" spans="1:5" ht="16.5" x14ac:dyDescent="0.25">
      <c r="A41" s="230"/>
      <c r="B41" s="228" t="s">
        <v>7</v>
      </c>
      <c r="C41" s="259">
        <v>1030</v>
      </c>
      <c r="D41" s="263">
        <v>1030</v>
      </c>
      <c r="E41" s="258">
        <v>1</v>
      </c>
    </row>
    <row r="42" spans="1:5" ht="16.5" x14ac:dyDescent="0.25">
      <c r="A42" s="230"/>
      <c r="B42" s="228" t="s">
        <v>8</v>
      </c>
      <c r="C42" s="228">
        <v>900</v>
      </c>
      <c r="D42" s="263">
        <v>900</v>
      </c>
      <c r="E42" s="258">
        <v>1</v>
      </c>
    </row>
    <row r="43" spans="1:5" ht="16.5" x14ac:dyDescent="0.25">
      <c r="A43" s="230">
        <v>14</v>
      </c>
      <c r="B43" s="233" t="s">
        <v>1818</v>
      </c>
      <c r="C43" s="228"/>
      <c r="D43" s="263"/>
      <c r="E43" s="258"/>
    </row>
    <row r="44" spans="1:5" ht="16.5" x14ac:dyDescent="0.25">
      <c r="A44" s="230"/>
      <c r="B44" s="228" t="s">
        <v>6</v>
      </c>
      <c r="C44" s="259">
        <v>1560</v>
      </c>
      <c r="D44" s="263">
        <v>1560</v>
      </c>
      <c r="E44" s="258">
        <v>1</v>
      </c>
    </row>
    <row r="45" spans="1:5" ht="16.5" x14ac:dyDescent="0.25">
      <c r="A45" s="230"/>
      <c r="B45" s="228" t="s">
        <v>7</v>
      </c>
      <c r="C45" s="259">
        <v>1200</v>
      </c>
      <c r="D45" s="263">
        <v>1200</v>
      </c>
      <c r="E45" s="258">
        <v>1</v>
      </c>
    </row>
    <row r="46" spans="1:5" ht="16.5" x14ac:dyDescent="0.25">
      <c r="A46" s="230"/>
      <c r="B46" s="228" t="s">
        <v>8</v>
      </c>
      <c r="C46" s="259">
        <v>1020</v>
      </c>
      <c r="D46" s="263">
        <v>1020</v>
      </c>
      <c r="E46" s="258">
        <v>1</v>
      </c>
    </row>
    <row r="47" spans="1:5" ht="16.5" x14ac:dyDescent="0.25">
      <c r="A47" s="230">
        <v>15</v>
      </c>
      <c r="B47" s="233" t="s">
        <v>1819</v>
      </c>
      <c r="C47" s="228"/>
      <c r="D47" s="263"/>
      <c r="E47" s="258"/>
    </row>
    <row r="48" spans="1:5" ht="16.5" x14ac:dyDescent="0.25">
      <c r="A48" s="230"/>
      <c r="B48" s="228" t="s">
        <v>6</v>
      </c>
      <c r="C48" s="228">
        <v>920</v>
      </c>
      <c r="D48" s="263">
        <v>920</v>
      </c>
      <c r="E48" s="258">
        <v>1</v>
      </c>
    </row>
    <row r="49" spans="1:5" ht="16.5" x14ac:dyDescent="0.25">
      <c r="A49" s="230"/>
      <c r="B49" s="228" t="s">
        <v>7</v>
      </c>
      <c r="C49" s="228">
        <v>780</v>
      </c>
      <c r="D49" s="263">
        <v>780</v>
      </c>
      <c r="E49" s="258">
        <v>1</v>
      </c>
    </row>
    <row r="50" spans="1:5" ht="16.5" x14ac:dyDescent="0.25">
      <c r="A50" s="230"/>
      <c r="B50" s="228" t="s">
        <v>8</v>
      </c>
      <c r="C50" s="228">
        <v>710</v>
      </c>
      <c r="D50" s="263">
        <v>710</v>
      </c>
      <c r="E50" s="258">
        <v>1</v>
      </c>
    </row>
    <row r="51" spans="1:5" ht="33" x14ac:dyDescent="0.25">
      <c r="A51" s="230">
        <v>16</v>
      </c>
      <c r="B51" s="233" t="s">
        <v>1820</v>
      </c>
      <c r="C51" s="228"/>
      <c r="D51" s="263"/>
      <c r="E51" s="258"/>
    </row>
    <row r="52" spans="1:5" ht="16.5" x14ac:dyDescent="0.25">
      <c r="A52" s="230"/>
      <c r="B52" s="228" t="s">
        <v>6</v>
      </c>
      <c r="C52" s="228">
        <v>530</v>
      </c>
      <c r="D52" s="263">
        <v>530</v>
      </c>
      <c r="E52" s="258">
        <v>1</v>
      </c>
    </row>
    <row r="53" spans="1:5" ht="16.5" x14ac:dyDescent="0.25">
      <c r="A53" s="230"/>
      <c r="B53" s="228" t="s">
        <v>7</v>
      </c>
      <c r="C53" s="228">
        <v>470</v>
      </c>
      <c r="D53" s="263">
        <v>470</v>
      </c>
      <c r="E53" s="258">
        <v>1</v>
      </c>
    </row>
    <row r="54" spans="1:5" ht="16.5" x14ac:dyDescent="0.25">
      <c r="A54" s="230"/>
      <c r="B54" s="228" t="s">
        <v>8</v>
      </c>
      <c r="C54" s="228">
        <v>420</v>
      </c>
      <c r="D54" s="263">
        <v>420</v>
      </c>
      <c r="E54" s="258">
        <v>1</v>
      </c>
    </row>
    <row r="55" spans="1:5" ht="33" x14ac:dyDescent="0.25">
      <c r="A55" s="230"/>
      <c r="B55" s="233" t="s">
        <v>1821</v>
      </c>
      <c r="C55" s="233"/>
      <c r="D55" s="264"/>
      <c r="E55" s="260"/>
    </row>
    <row r="56" spans="1:5" ht="16.5" x14ac:dyDescent="0.25">
      <c r="A56" s="230">
        <v>17</v>
      </c>
      <c r="B56" s="233" t="s">
        <v>1822</v>
      </c>
      <c r="C56" s="228"/>
      <c r="D56" s="265"/>
      <c r="E56" s="258"/>
    </row>
    <row r="57" spans="1:5" ht="16.5" x14ac:dyDescent="0.25">
      <c r="A57" s="247"/>
      <c r="B57" s="228" t="s">
        <v>1823</v>
      </c>
      <c r="C57" s="228"/>
      <c r="D57" s="265">
        <v>1900</v>
      </c>
      <c r="E57" s="258"/>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F5" sqref="F4:F5"/>
    </sheetView>
  </sheetViews>
  <sheetFormatPr defaultRowHeight="15" x14ac:dyDescent="0.25"/>
  <cols>
    <col min="1" max="1" width="60.85546875" customWidth="1"/>
    <col min="2" max="3" width="16.42578125" customWidth="1"/>
    <col min="4" max="4" width="8.85546875" style="221"/>
  </cols>
  <sheetData>
    <row r="1" spans="1:4" ht="66" x14ac:dyDescent="0.25">
      <c r="A1" s="222" t="s">
        <v>1615</v>
      </c>
      <c r="B1" s="222" t="s">
        <v>1252</v>
      </c>
      <c r="C1" s="222" t="s">
        <v>1616</v>
      </c>
      <c r="D1" s="249" t="s">
        <v>1617</v>
      </c>
    </row>
    <row r="2" spans="1:4" ht="16.5" x14ac:dyDescent="0.25">
      <c r="A2" s="233" t="s">
        <v>1824</v>
      </c>
      <c r="B2" s="232"/>
      <c r="C2" s="232"/>
      <c r="D2" s="238"/>
    </row>
    <row r="3" spans="1:4" ht="33" x14ac:dyDescent="0.25">
      <c r="A3" s="228" t="s">
        <v>1825</v>
      </c>
      <c r="B3" s="248">
        <v>3820</v>
      </c>
      <c r="C3" s="248">
        <v>3820</v>
      </c>
      <c r="D3" s="251">
        <v>1</v>
      </c>
    </row>
    <row r="4" spans="1:4" ht="16.5" x14ac:dyDescent="0.25">
      <c r="A4" s="233" t="s">
        <v>1826</v>
      </c>
      <c r="B4" s="247"/>
      <c r="C4" s="247"/>
      <c r="D4" s="251"/>
    </row>
    <row r="5" spans="1:4" ht="16.5" x14ac:dyDescent="0.25">
      <c r="A5" s="228" t="s">
        <v>1827</v>
      </c>
      <c r="B5" s="248">
        <v>1310</v>
      </c>
      <c r="C5" s="248">
        <v>1310</v>
      </c>
      <c r="D5" s="251">
        <v>1</v>
      </c>
    </row>
    <row r="6" spans="1:4" ht="16.5" x14ac:dyDescent="0.25">
      <c r="A6" s="228" t="s">
        <v>1828</v>
      </c>
      <c r="B6" s="247">
        <v>900</v>
      </c>
      <c r="C6" s="247">
        <v>900</v>
      </c>
      <c r="D6" s="251">
        <v>1</v>
      </c>
    </row>
    <row r="7" spans="1:4" ht="16.5" x14ac:dyDescent="0.25">
      <c r="A7" s="228" t="s">
        <v>1829</v>
      </c>
      <c r="B7" s="247">
        <v>870</v>
      </c>
      <c r="C7" s="247">
        <v>870</v>
      </c>
      <c r="D7" s="251">
        <v>1</v>
      </c>
    </row>
    <row r="8" spans="1:4" ht="16.5" x14ac:dyDescent="0.25">
      <c r="A8" s="233" t="s">
        <v>1830</v>
      </c>
      <c r="B8" s="248">
        <v>3400</v>
      </c>
      <c r="C8" s="248">
        <v>3400</v>
      </c>
      <c r="D8" s="251">
        <v>1</v>
      </c>
    </row>
    <row r="9" spans="1:4" ht="16.5" x14ac:dyDescent="0.25">
      <c r="A9" s="233" t="s">
        <v>1831</v>
      </c>
      <c r="B9" s="247"/>
      <c r="C9" s="247"/>
      <c r="D9" s="251"/>
    </row>
    <row r="10" spans="1:4" ht="16.5" x14ac:dyDescent="0.25">
      <c r="A10" s="228" t="s">
        <v>1832</v>
      </c>
      <c r="B10" s="247">
        <v>940</v>
      </c>
      <c r="C10" s="247">
        <v>940</v>
      </c>
      <c r="D10" s="251">
        <v>1</v>
      </c>
    </row>
    <row r="11" spans="1:4" ht="16.5" x14ac:dyDescent="0.25">
      <c r="A11" s="228" t="s">
        <v>1833</v>
      </c>
      <c r="B11" s="247">
        <v>940</v>
      </c>
      <c r="C11" s="247">
        <v>940</v>
      </c>
      <c r="D11" s="251">
        <v>1</v>
      </c>
    </row>
    <row r="12" spans="1:4" ht="16.5" x14ac:dyDescent="0.25">
      <c r="A12" s="228" t="s">
        <v>1834</v>
      </c>
      <c r="B12" s="247">
        <v>910</v>
      </c>
      <c r="C12" s="247">
        <v>910</v>
      </c>
      <c r="D12" s="251">
        <v>1</v>
      </c>
    </row>
    <row r="13" spans="1:4" ht="33" x14ac:dyDescent="0.25">
      <c r="A13" s="228" t="s">
        <v>1835</v>
      </c>
      <c r="B13" s="247">
        <v>740</v>
      </c>
      <c r="C13" s="247">
        <v>740</v>
      </c>
      <c r="D13" s="251">
        <v>1</v>
      </c>
    </row>
    <row r="14" spans="1:4" ht="33" x14ac:dyDescent="0.25">
      <c r="A14" s="27" t="s">
        <v>1836</v>
      </c>
      <c r="B14" s="247">
        <v>740</v>
      </c>
      <c r="C14" s="247">
        <v>740</v>
      </c>
      <c r="D14" s="251">
        <v>1</v>
      </c>
    </row>
    <row r="15" spans="1:4" ht="16.5" x14ac:dyDescent="0.25">
      <c r="A15" s="233" t="s">
        <v>1837</v>
      </c>
      <c r="B15" s="247"/>
      <c r="C15" s="247"/>
      <c r="D15" s="251"/>
    </row>
    <row r="16" spans="1:4" ht="16.5" x14ac:dyDescent="0.25">
      <c r="A16" s="228" t="s">
        <v>1838</v>
      </c>
      <c r="B16" s="248">
        <v>21150</v>
      </c>
      <c r="C16" s="248">
        <v>21380</v>
      </c>
      <c r="D16" s="251">
        <v>1.01</v>
      </c>
    </row>
    <row r="17" spans="1:4" ht="16.5" x14ac:dyDescent="0.25">
      <c r="A17" s="228" t="s">
        <v>1839</v>
      </c>
      <c r="B17" s="248">
        <v>17960</v>
      </c>
      <c r="C17" s="248">
        <v>17960</v>
      </c>
      <c r="D17" s="251">
        <v>1</v>
      </c>
    </row>
    <row r="18" spans="1:4" ht="16.5" x14ac:dyDescent="0.25">
      <c r="A18" s="228" t="s">
        <v>1840</v>
      </c>
      <c r="B18" s="248">
        <v>16330</v>
      </c>
      <c r="C18" s="248">
        <v>16330</v>
      </c>
      <c r="D18" s="251">
        <v>1</v>
      </c>
    </row>
    <row r="19" spans="1:4" ht="16.5" x14ac:dyDescent="0.25">
      <c r="A19" s="228" t="s">
        <v>1762</v>
      </c>
      <c r="B19" s="248">
        <v>14940</v>
      </c>
      <c r="C19" s="248">
        <v>14960</v>
      </c>
      <c r="D19" s="251">
        <v>1</v>
      </c>
    </row>
    <row r="20" spans="1:4" ht="16.5" x14ac:dyDescent="0.25">
      <c r="A20" s="233" t="s">
        <v>1841</v>
      </c>
      <c r="B20" s="247"/>
      <c r="C20" s="247"/>
      <c r="D20" s="251"/>
    </row>
    <row r="21" spans="1:4" ht="16.5" x14ac:dyDescent="0.25">
      <c r="A21" s="228" t="s">
        <v>6</v>
      </c>
      <c r="B21" s="248">
        <v>1060</v>
      </c>
      <c r="C21" s="248">
        <v>1060</v>
      </c>
      <c r="D21" s="251">
        <v>1</v>
      </c>
    </row>
    <row r="22" spans="1:4" ht="16.5" x14ac:dyDescent="0.25">
      <c r="A22" s="228" t="s">
        <v>7</v>
      </c>
      <c r="B22" s="247">
        <v>960</v>
      </c>
      <c r="C22" s="247">
        <v>960</v>
      </c>
      <c r="D22" s="251">
        <v>1</v>
      </c>
    </row>
    <row r="23" spans="1:4" ht="16.5" x14ac:dyDescent="0.25">
      <c r="A23" s="228" t="s">
        <v>8</v>
      </c>
      <c r="B23" s="247">
        <v>810</v>
      </c>
      <c r="C23" s="247">
        <v>810</v>
      </c>
      <c r="D23" s="251">
        <v>1</v>
      </c>
    </row>
    <row r="24" spans="1:4" ht="16.5" x14ac:dyDescent="0.25">
      <c r="A24" s="233" t="s">
        <v>1842</v>
      </c>
      <c r="B24" s="247"/>
      <c r="C24" s="247"/>
      <c r="D24" s="251"/>
    </row>
    <row r="25" spans="1:4" ht="16.5" x14ac:dyDescent="0.25">
      <c r="A25" s="228" t="s">
        <v>6</v>
      </c>
      <c r="B25" s="248">
        <v>1000</v>
      </c>
      <c r="C25" s="248">
        <v>1000</v>
      </c>
      <c r="D25" s="251">
        <v>1</v>
      </c>
    </row>
    <row r="26" spans="1:4" ht="16.5" x14ac:dyDescent="0.25">
      <c r="A26" s="228" t="s">
        <v>7</v>
      </c>
      <c r="B26" s="247">
        <v>820</v>
      </c>
      <c r="C26" s="247">
        <v>820</v>
      </c>
      <c r="D26" s="251">
        <v>1</v>
      </c>
    </row>
    <row r="27" spans="1:4" ht="16.5" x14ac:dyDescent="0.25">
      <c r="A27" s="228" t="s">
        <v>8</v>
      </c>
      <c r="B27" s="247">
        <v>770</v>
      </c>
      <c r="C27" s="247">
        <v>770</v>
      </c>
      <c r="D27" s="251">
        <v>1</v>
      </c>
    </row>
    <row r="28" spans="1:4" ht="33" x14ac:dyDescent="0.25">
      <c r="A28" s="233" t="s">
        <v>1843</v>
      </c>
      <c r="B28" s="247"/>
      <c r="C28" s="247"/>
      <c r="D28" s="251"/>
    </row>
    <row r="29" spans="1:4" ht="16.5" x14ac:dyDescent="0.25">
      <c r="A29" s="228" t="s">
        <v>6</v>
      </c>
      <c r="B29" s="247">
        <v>850</v>
      </c>
      <c r="C29" s="247">
        <v>850</v>
      </c>
      <c r="D29" s="251">
        <v>1</v>
      </c>
    </row>
    <row r="30" spans="1:4" ht="16.5" x14ac:dyDescent="0.25">
      <c r="A30" s="228" t="s">
        <v>7</v>
      </c>
      <c r="B30" s="247">
        <v>820</v>
      </c>
      <c r="C30" s="247">
        <v>820</v>
      </c>
      <c r="D30" s="251">
        <v>1</v>
      </c>
    </row>
    <row r="31" spans="1:4" ht="16.5" x14ac:dyDescent="0.25">
      <c r="A31" s="228" t="s">
        <v>8</v>
      </c>
      <c r="B31" s="247">
        <v>640</v>
      </c>
      <c r="C31" s="247">
        <v>640</v>
      </c>
      <c r="D31" s="251">
        <v>1</v>
      </c>
    </row>
    <row r="32" spans="1:4" ht="33" x14ac:dyDescent="0.25">
      <c r="A32" s="233" t="s">
        <v>1844</v>
      </c>
      <c r="B32" s="247"/>
      <c r="C32" s="247"/>
      <c r="D32" s="251"/>
    </row>
    <row r="33" spans="1:4" ht="16.5" x14ac:dyDescent="0.25">
      <c r="A33" s="228" t="s">
        <v>6</v>
      </c>
      <c r="B33" s="247">
        <v>530</v>
      </c>
      <c r="C33" s="247">
        <v>530</v>
      </c>
      <c r="D33" s="251">
        <v>1</v>
      </c>
    </row>
    <row r="34" spans="1:4" ht="16.5" x14ac:dyDescent="0.25">
      <c r="A34" s="228" t="s">
        <v>7</v>
      </c>
      <c r="B34" s="247">
        <v>470</v>
      </c>
      <c r="C34" s="247">
        <v>470</v>
      </c>
      <c r="D34" s="251">
        <v>1</v>
      </c>
    </row>
    <row r="35" spans="1:4" ht="16.5" x14ac:dyDescent="0.25">
      <c r="A35" s="228" t="s">
        <v>8</v>
      </c>
      <c r="B35" s="247">
        <v>420</v>
      </c>
      <c r="C35" s="247">
        <v>420</v>
      </c>
      <c r="D35" s="251">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17" zoomScale="76" zoomScaleNormal="76" workbookViewId="0">
      <selection activeCell="B37" sqref="B37"/>
    </sheetView>
  </sheetViews>
  <sheetFormatPr defaultColWidth="8.85546875" defaultRowHeight="16.5" x14ac:dyDescent="0.25"/>
  <cols>
    <col min="1" max="1" width="6.7109375" style="116" customWidth="1"/>
    <col min="2" max="2" width="35.28515625" style="116" customWidth="1"/>
    <col min="3" max="3" width="27.42578125" style="116" customWidth="1"/>
    <col min="4" max="4" width="17.140625" style="116" customWidth="1"/>
    <col min="5" max="6" width="18" style="116" customWidth="1"/>
    <col min="7" max="16384" width="8.85546875" style="116"/>
  </cols>
  <sheetData>
    <row r="1" spans="1:10" ht="33" x14ac:dyDescent="0.25">
      <c r="A1" s="3" t="s">
        <v>0</v>
      </c>
      <c r="B1" s="4" t="s">
        <v>1</v>
      </c>
      <c r="C1" s="21" t="s">
        <v>2</v>
      </c>
      <c r="D1" s="9" t="s">
        <v>3</v>
      </c>
      <c r="E1" s="3" t="s">
        <v>4</v>
      </c>
      <c r="F1" s="3" t="s">
        <v>4</v>
      </c>
    </row>
    <row r="2" spans="1:10" s="125" customFormat="1" x14ac:dyDescent="0.25">
      <c r="A2" s="122" t="s">
        <v>5</v>
      </c>
      <c r="B2" s="122" t="s">
        <v>83</v>
      </c>
      <c r="C2" s="123"/>
      <c r="D2" s="123"/>
      <c r="E2" s="123"/>
      <c r="F2" s="123"/>
    </row>
    <row r="3" spans="1:10" ht="82.5" x14ac:dyDescent="0.25">
      <c r="A3" s="118">
        <v>1</v>
      </c>
      <c r="B3" s="119" t="s">
        <v>1211</v>
      </c>
      <c r="C3" s="118"/>
      <c r="D3" s="118"/>
      <c r="E3" s="120">
        <f>'[140]Tuyến TT1'!$C$57</f>
        <v>3710000</v>
      </c>
      <c r="F3" s="120">
        <f>E3/1000</f>
        <v>3710</v>
      </c>
      <c r="G3" s="120">
        <f>F3*0.5</f>
        <v>1855</v>
      </c>
      <c r="H3" s="120">
        <f>F3*0.4</f>
        <v>1484</v>
      </c>
      <c r="I3" s="120">
        <f>F3*0.3</f>
        <v>1113</v>
      </c>
      <c r="J3" s="120">
        <f>F3*0.2</f>
        <v>742</v>
      </c>
    </row>
    <row r="4" spans="1:10" ht="49.5" x14ac:dyDescent="0.25">
      <c r="A4" s="118">
        <v>2</v>
      </c>
      <c r="B4" s="119" t="s">
        <v>1212</v>
      </c>
      <c r="C4" s="118"/>
      <c r="D4" s="118"/>
      <c r="E4" s="121">
        <f>'[140]Tuyến TT2'!$C$57</f>
        <v>12670000</v>
      </c>
      <c r="F4" s="120">
        <f t="shared" ref="F4:F37" si="0">E4/1000</f>
        <v>12670</v>
      </c>
    </row>
    <row r="5" spans="1:10" x14ac:dyDescent="0.25">
      <c r="A5" s="118">
        <v>3</v>
      </c>
      <c r="B5" s="119" t="s">
        <v>1249</v>
      </c>
      <c r="C5" s="118"/>
      <c r="D5" s="118"/>
      <c r="E5" s="121">
        <v>4050000</v>
      </c>
      <c r="F5" s="120">
        <f t="shared" si="0"/>
        <v>4050</v>
      </c>
    </row>
    <row r="6" spans="1:10" x14ac:dyDescent="0.25">
      <c r="A6" s="117">
        <v>4</v>
      </c>
      <c r="B6" s="117" t="s">
        <v>1232</v>
      </c>
      <c r="C6" s="118"/>
      <c r="D6" s="118"/>
      <c r="E6" s="118"/>
      <c r="F6" s="120"/>
      <c r="G6" s="120">
        <f>F6*0.5</f>
        <v>0</v>
      </c>
      <c r="H6" s="120">
        <f>F6*0.4</f>
        <v>0</v>
      </c>
      <c r="I6" s="120">
        <f>F6*0.3</f>
        <v>0</v>
      </c>
      <c r="J6" s="120">
        <f>F6*0.2</f>
        <v>0</v>
      </c>
    </row>
    <row r="7" spans="1:10" x14ac:dyDescent="0.25">
      <c r="A7" s="118"/>
      <c r="B7" s="118" t="s">
        <v>1231</v>
      </c>
      <c r="C7" s="118"/>
      <c r="D7" s="118"/>
      <c r="E7" s="121">
        <f>'[141]Tân Hội 11m'!$C$57</f>
        <v>3210000</v>
      </c>
      <c r="F7" s="120">
        <f>E7/1000</f>
        <v>3210</v>
      </c>
      <c r="G7" s="120">
        <f>F7*0.5</f>
        <v>1605</v>
      </c>
      <c r="H7" s="120">
        <f>F7*0.4</f>
        <v>1284</v>
      </c>
      <c r="I7" s="120">
        <f>F7*0.3</f>
        <v>963</v>
      </c>
      <c r="J7" s="120">
        <f>F7*0.2</f>
        <v>642</v>
      </c>
    </row>
    <row r="8" spans="1:10" x14ac:dyDescent="0.25">
      <c r="A8" s="118"/>
      <c r="B8" s="118" t="s">
        <v>1013</v>
      </c>
      <c r="C8" s="118"/>
      <c r="D8" s="118"/>
      <c r="E8" s="121">
        <f>'[141]Tân Hội 7m'!$C$57</f>
        <v>2800000</v>
      </c>
      <c r="F8" s="120">
        <f>E8/1000</f>
        <v>2800</v>
      </c>
      <c r="G8" s="120">
        <f>F8*0.5</f>
        <v>1400</v>
      </c>
      <c r="H8" s="120">
        <f>F8*0.4</f>
        <v>1120</v>
      </c>
      <c r="I8" s="120">
        <f>F8*0.3</f>
        <v>840</v>
      </c>
      <c r="J8" s="120">
        <f>F8*0.2</f>
        <v>560</v>
      </c>
    </row>
    <row r="9" spans="1:10" x14ac:dyDescent="0.25">
      <c r="A9" s="118"/>
      <c r="B9" s="118" t="s">
        <v>1233</v>
      </c>
      <c r="C9" s="118"/>
      <c r="D9" s="118"/>
      <c r="E9" s="121">
        <f>'[141]Tân Hội 5,5m'!$C$57</f>
        <v>2580000</v>
      </c>
      <c r="F9" s="120">
        <f>E9/1000</f>
        <v>2580</v>
      </c>
      <c r="G9" s="120">
        <f>F9*0.5</f>
        <v>1290</v>
      </c>
      <c r="H9" s="120">
        <f>F9*0.4</f>
        <v>1032</v>
      </c>
      <c r="I9" s="120">
        <f>F9*0.3</f>
        <v>774</v>
      </c>
      <c r="J9" s="120">
        <f>F9*0.2</f>
        <v>516</v>
      </c>
    </row>
    <row r="10" spans="1:10" s="125" customFormat="1" x14ac:dyDescent="0.25">
      <c r="A10" s="122" t="s">
        <v>9</v>
      </c>
      <c r="B10" s="122" t="s">
        <v>78</v>
      </c>
      <c r="C10" s="123"/>
      <c r="D10" s="123"/>
      <c r="E10" s="123"/>
      <c r="F10" s="124"/>
    </row>
    <row r="11" spans="1:10" x14ac:dyDescent="0.25">
      <c r="A11" s="118">
        <v>1</v>
      </c>
      <c r="B11" s="118" t="s">
        <v>1213</v>
      </c>
      <c r="C11" s="118"/>
      <c r="D11" s="118"/>
      <c r="E11" s="121">
        <f>'[142]Tuyến kênh G2'!$C$57</f>
        <v>4200000</v>
      </c>
      <c r="F11" s="120">
        <f t="shared" si="0"/>
        <v>4200</v>
      </c>
    </row>
    <row r="12" spans="1:10" x14ac:dyDescent="0.25">
      <c r="A12" s="118">
        <v>2</v>
      </c>
      <c r="B12" s="118" t="s">
        <v>1214</v>
      </c>
      <c r="C12" s="118"/>
      <c r="D12" s="118"/>
      <c r="E12" s="121">
        <f>'[142]Đường Đèo Cậu - An Hòa'!$C$56</f>
        <v>710000</v>
      </c>
      <c r="F12" s="120">
        <f t="shared" si="0"/>
        <v>710</v>
      </c>
    </row>
    <row r="13" spans="1:10" x14ac:dyDescent="0.25">
      <c r="A13" s="118">
        <v>3</v>
      </c>
      <c r="B13" s="118" t="s">
        <v>1250</v>
      </c>
      <c r="C13" s="118"/>
      <c r="D13" s="118"/>
      <c r="E13" s="121">
        <f>'[126]Đường nhánh vào cao tốc Bắc Nam'!$C$57</f>
        <v>1080000</v>
      </c>
      <c r="F13" s="120">
        <f t="shared" si="0"/>
        <v>1080</v>
      </c>
    </row>
    <row r="14" spans="1:10" s="125" customFormat="1" x14ac:dyDescent="0.25">
      <c r="A14" s="122" t="s">
        <v>18</v>
      </c>
      <c r="B14" s="122" t="s">
        <v>68</v>
      </c>
      <c r="C14" s="123"/>
      <c r="D14" s="123"/>
      <c r="E14" s="123"/>
      <c r="F14" s="124"/>
    </row>
    <row r="15" spans="1:10" x14ac:dyDescent="0.25">
      <c r="A15" s="118"/>
      <c r="B15" s="117" t="s">
        <v>1215</v>
      </c>
      <c r="C15" s="118"/>
      <c r="D15" s="118"/>
      <c r="E15" s="118"/>
      <c r="F15" s="120"/>
    </row>
    <row r="16" spans="1:10" x14ac:dyDescent="0.25">
      <c r="A16" s="118">
        <v>1</v>
      </c>
      <c r="B16" s="118" t="s">
        <v>971</v>
      </c>
      <c r="C16" s="118"/>
      <c r="D16" s="118"/>
      <c r="E16" s="121">
        <f>'[143]Sân bóng Mỹ Nghĩa - 12m'!$C$57</f>
        <v>9050000</v>
      </c>
      <c r="F16" s="120">
        <f t="shared" si="0"/>
        <v>9050</v>
      </c>
    </row>
    <row r="17" spans="1:10" x14ac:dyDescent="0.25">
      <c r="A17" s="118">
        <v>2</v>
      </c>
      <c r="B17" s="118" t="s">
        <v>1013</v>
      </c>
      <c r="C17" s="118"/>
      <c r="D17" s="118"/>
      <c r="E17" s="121">
        <f>'[143]Sân bóng Mỹ Nghĩa - 7m'!$C$57</f>
        <v>4820000</v>
      </c>
      <c r="F17" s="120">
        <f t="shared" si="0"/>
        <v>4820</v>
      </c>
    </row>
    <row r="18" spans="1:10" x14ac:dyDescent="0.25">
      <c r="A18" s="118">
        <v>3</v>
      </c>
      <c r="B18" s="118" t="s">
        <v>1216</v>
      </c>
      <c r="C18" s="118"/>
      <c r="D18" s="118"/>
      <c r="E18" s="121">
        <f>'[143]Sân bóng Mỹ Nghĩa - 4m'!$C$57</f>
        <v>3700000</v>
      </c>
      <c r="F18" s="120">
        <f t="shared" si="0"/>
        <v>3700</v>
      </c>
    </row>
    <row r="19" spans="1:10" s="125" customFormat="1" x14ac:dyDescent="0.25">
      <c r="A19" s="122" t="s">
        <v>526</v>
      </c>
      <c r="B19" s="122" t="s">
        <v>1121</v>
      </c>
      <c r="C19" s="123"/>
      <c r="D19" s="123"/>
      <c r="E19" s="123"/>
      <c r="F19" s="124"/>
    </row>
    <row r="20" spans="1:10" x14ac:dyDescent="0.25">
      <c r="A20" s="118"/>
      <c r="B20" s="118" t="s">
        <v>1217</v>
      </c>
      <c r="C20" s="118"/>
      <c r="D20" s="118"/>
      <c r="E20" s="121">
        <f>'[144]Đường bờ kè'!$C$57</f>
        <v>5600000</v>
      </c>
      <c r="F20" s="120">
        <f t="shared" si="0"/>
        <v>5600</v>
      </c>
    </row>
    <row r="21" spans="1:10" s="125" customFormat="1" x14ac:dyDescent="0.25">
      <c r="A21" s="122" t="s">
        <v>1218</v>
      </c>
      <c r="B21" s="122" t="s">
        <v>1118</v>
      </c>
      <c r="C21" s="123"/>
      <c r="D21" s="123"/>
      <c r="E21" s="123"/>
      <c r="F21" s="124"/>
    </row>
    <row r="22" spans="1:10" ht="66" x14ac:dyDescent="0.25">
      <c r="A22" s="118">
        <v>1</v>
      </c>
      <c r="B22" s="119" t="s">
        <v>1219</v>
      </c>
      <c r="C22" s="118"/>
      <c r="D22" s="118"/>
      <c r="E22" s="121">
        <f>'[145]Tuyến TT3'!$C$57</f>
        <v>12670000</v>
      </c>
      <c r="F22" s="120">
        <f t="shared" si="0"/>
        <v>12670</v>
      </c>
      <c r="G22" s="120">
        <f>F22*0.5</f>
        <v>6335</v>
      </c>
      <c r="H22" s="120">
        <f>F22*0.4</f>
        <v>5068</v>
      </c>
      <c r="I22" s="120">
        <f>F22*0.3</f>
        <v>3801</v>
      </c>
      <c r="J22" s="120">
        <f>F22*0.2</f>
        <v>2534</v>
      </c>
    </row>
    <row r="23" spans="1:10" ht="49.5" x14ac:dyDescent="0.25">
      <c r="A23" s="118">
        <v>2</v>
      </c>
      <c r="B23" s="119" t="s">
        <v>1220</v>
      </c>
      <c r="C23" s="118"/>
      <c r="D23" s="118"/>
      <c r="E23" s="121">
        <f>'[145]Tuyến TT4'!$C$57</f>
        <v>8920000</v>
      </c>
      <c r="F23" s="120">
        <f t="shared" si="0"/>
        <v>8920</v>
      </c>
      <c r="G23" s="120">
        <f t="shared" ref="G23:G36" si="1">F23*0.5</f>
        <v>4460</v>
      </c>
      <c r="H23" s="120">
        <f t="shared" ref="H23:H28" si="2">F23*0.4</f>
        <v>3568</v>
      </c>
      <c r="I23" s="120">
        <f t="shared" ref="I23:I28" si="3">F23*0.3</f>
        <v>2676</v>
      </c>
      <c r="J23" s="120">
        <f t="shared" ref="J23:J28" si="4">F23*0.2</f>
        <v>1784</v>
      </c>
    </row>
    <row r="24" spans="1:10" x14ac:dyDescent="0.25">
      <c r="A24" s="117">
        <v>3</v>
      </c>
      <c r="B24" s="117" t="s">
        <v>1221</v>
      </c>
      <c r="C24" s="118"/>
      <c r="D24" s="118"/>
      <c r="E24" s="118"/>
      <c r="F24" s="120"/>
      <c r="G24" s="120">
        <f t="shared" si="1"/>
        <v>0</v>
      </c>
      <c r="H24" s="120">
        <f t="shared" si="2"/>
        <v>0</v>
      </c>
      <c r="I24" s="120">
        <f t="shared" si="3"/>
        <v>0</v>
      </c>
      <c r="J24" s="120">
        <f t="shared" si="4"/>
        <v>0</v>
      </c>
    </row>
    <row r="25" spans="1:10" x14ac:dyDescent="0.25">
      <c r="A25" s="118"/>
      <c r="B25" s="118" t="s">
        <v>1222</v>
      </c>
      <c r="C25" s="118"/>
      <c r="D25" s="118"/>
      <c r="E25" s="121">
        <f>'[146]Bờ Sông Dinh 20m'!$C$57</f>
        <v>18100000</v>
      </c>
      <c r="F25" s="120">
        <f t="shared" si="0"/>
        <v>18100</v>
      </c>
      <c r="G25" s="120">
        <f t="shared" si="1"/>
        <v>9050</v>
      </c>
      <c r="H25" s="120">
        <f t="shared" si="2"/>
        <v>7240</v>
      </c>
      <c r="I25" s="120">
        <f t="shared" si="3"/>
        <v>5430</v>
      </c>
      <c r="J25" s="120">
        <f t="shared" si="4"/>
        <v>3620</v>
      </c>
    </row>
    <row r="26" spans="1:10" x14ac:dyDescent="0.25">
      <c r="A26" s="118"/>
      <c r="B26" s="118" t="s">
        <v>1223</v>
      </c>
      <c r="C26" s="118"/>
      <c r="D26" s="118"/>
      <c r="E26" s="121">
        <f>'[146]Bờ Sông Dinh 18m'!$C$57</f>
        <v>15840000</v>
      </c>
      <c r="F26" s="120">
        <f t="shared" si="0"/>
        <v>15840</v>
      </c>
      <c r="G26" s="120">
        <f t="shared" si="1"/>
        <v>7920</v>
      </c>
      <c r="H26" s="120">
        <f t="shared" si="2"/>
        <v>6336</v>
      </c>
      <c r="I26" s="120">
        <f t="shared" si="3"/>
        <v>4752</v>
      </c>
      <c r="J26" s="120">
        <f t="shared" si="4"/>
        <v>3168</v>
      </c>
    </row>
    <row r="27" spans="1:10" x14ac:dyDescent="0.25">
      <c r="A27" s="118"/>
      <c r="B27" s="118" t="s">
        <v>1224</v>
      </c>
      <c r="C27" s="118"/>
      <c r="D27" s="118"/>
      <c r="E27" s="121">
        <f>'[146]Bờ Sông Dinh 15m'!$C$57</f>
        <v>14080000</v>
      </c>
      <c r="F27" s="120">
        <f t="shared" si="0"/>
        <v>14080</v>
      </c>
      <c r="G27" s="120">
        <f t="shared" si="1"/>
        <v>7040</v>
      </c>
      <c r="H27" s="120">
        <f t="shared" si="2"/>
        <v>5632</v>
      </c>
      <c r="I27" s="120">
        <f t="shared" si="3"/>
        <v>4224</v>
      </c>
      <c r="J27" s="120">
        <f t="shared" si="4"/>
        <v>2816</v>
      </c>
    </row>
    <row r="28" spans="1:10" x14ac:dyDescent="0.25">
      <c r="A28" s="117">
        <v>4</v>
      </c>
      <c r="B28" s="117" t="s">
        <v>1225</v>
      </c>
      <c r="C28" s="118"/>
      <c r="D28" s="118"/>
      <c r="E28" s="118"/>
      <c r="F28" s="120"/>
      <c r="G28" s="120">
        <f t="shared" si="1"/>
        <v>0</v>
      </c>
      <c r="H28" s="120">
        <f t="shared" si="2"/>
        <v>0</v>
      </c>
      <c r="I28" s="120">
        <f t="shared" si="3"/>
        <v>0</v>
      </c>
      <c r="J28" s="120">
        <f t="shared" si="4"/>
        <v>0</v>
      </c>
    </row>
    <row r="29" spans="1:10" x14ac:dyDescent="0.25">
      <c r="A29" s="118"/>
      <c r="B29" s="118" t="s">
        <v>1226</v>
      </c>
      <c r="C29" s="118"/>
      <c r="D29" s="118"/>
      <c r="E29" s="121">
        <f>'[147]Đường 31m'!$C$57</f>
        <v>19130000</v>
      </c>
      <c r="F29" s="120">
        <f t="shared" si="0"/>
        <v>19130</v>
      </c>
      <c r="G29" s="120">
        <f t="shared" si="1"/>
        <v>9565</v>
      </c>
      <c r="H29" s="120">
        <f t="shared" ref="H29:H36" si="5">F29*0.4</f>
        <v>7652</v>
      </c>
      <c r="I29" s="120">
        <f t="shared" ref="I29:I36" si="6">F29*0.3</f>
        <v>5739</v>
      </c>
      <c r="J29" s="120">
        <f t="shared" ref="J29:J36" si="7">F29*0.2</f>
        <v>3826</v>
      </c>
    </row>
    <row r="30" spans="1:10" x14ac:dyDescent="0.25">
      <c r="A30" s="118"/>
      <c r="B30" s="118" t="s">
        <v>1227</v>
      </c>
      <c r="C30" s="118"/>
      <c r="D30" s="118"/>
      <c r="E30" s="121">
        <f>'[147]Đường 20,5m'!$C$57</f>
        <v>16640000</v>
      </c>
      <c r="F30" s="120">
        <f t="shared" si="0"/>
        <v>16640</v>
      </c>
      <c r="G30" s="120">
        <f t="shared" si="1"/>
        <v>8320</v>
      </c>
      <c r="H30" s="120">
        <f t="shared" si="5"/>
        <v>6656</v>
      </c>
      <c r="I30" s="120">
        <f t="shared" si="6"/>
        <v>4992</v>
      </c>
      <c r="J30" s="120">
        <f t="shared" si="7"/>
        <v>3328</v>
      </c>
    </row>
    <row r="31" spans="1:10" x14ac:dyDescent="0.25">
      <c r="A31" s="118"/>
      <c r="B31" s="118" t="s">
        <v>1228</v>
      </c>
      <c r="C31" s="118"/>
      <c r="D31" s="118"/>
      <c r="E31" s="121">
        <f>'[147]Đường 16m'!$C$57</f>
        <v>13830000</v>
      </c>
      <c r="F31" s="120">
        <f t="shared" si="0"/>
        <v>13830</v>
      </c>
      <c r="G31" s="120">
        <f t="shared" si="1"/>
        <v>6915</v>
      </c>
      <c r="H31" s="120">
        <f t="shared" si="5"/>
        <v>5532</v>
      </c>
      <c r="I31" s="120">
        <f t="shared" si="6"/>
        <v>4149</v>
      </c>
      <c r="J31" s="120">
        <f t="shared" si="7"/>
        <v>2766</v>
      </c>
    </row>
    <row r="32" spans="1:10" x14ac:dyDescent="0.25">
      <c r="A32" s="118"/>
      <c r="B32" s="118" t="s">
        <v>1229</v>
      </c>
      <c r="C32" s="118"/>
      <c r="D32" s="118"/>
      <c r="E32" s="121">
        <f>'[147]Đường 14m'!$C$57</f>
        <v>12310000</v>
      </c>
      <c r="F32" s="120">
        <f t="shared" si="0"/>
        <v>12310</v>
      </c>
      <c r="G32" s="120">
        <f t="shared" si="1"/>
        <v>6155</v>
      </c>
      <c r="H32" s="120">
        <f t="shared" si="5"/>
        <v>4924</v>
      </c>
      <c r="I32" s="120">
        <f t="shared" si="6"/>
        <v>3693</v>
      </c>
      <c r="J32" s="120">
        <f t="shared" si="7"/>
        <v>2462</v>
      </c>
    </row>
    <row r="33" spans="1:10" x14ac:dyDescent="0.25">
      <c r="A33" s="118"/>
      <c r="B33" s="118" t="s">
        <v>1230</v>
      </c>
      <c r="C33" s="118"/>
      <c r="D33" s="118"/>
      <c r="E33" s="121">
        <f>'[147]Đường 13m'!$C$57</f>
        <v>11660000</v>
      </c>
      <c r="F33" s="120">
        <f t="shared" si="0"/>
        <v>11660</v>
      </c>
      <c r="G33" s="120">
        <f t="shared" si="1"/>
        <v>5830</v>
      </c>
      <c r="H33" s="120">
        <f t="shared" si="5"/>
        <v>4664</v>
      </c>
      <c r="I33" s="120">
        <f t="shared" si="6"/>
        <v>3498</v>
      </c>
      <c r="J33" s="120">
        <f t="shared" si="7"/>
        <v>2332</v>
      </c>
    </row>
    <row r="34" spans="1:10" x14ac:dyDescent="0.25">
      <c r="A34" s="118"/>
      <c r="B34" s="118" t="s">
        <v>1231</v>
      </c>
      <c r="C34" s="118"/>
      <c r="D34" s="118"/>
      <c r="E34" s="121">
        <f>'[147]Đường 11m'!$C$57</f>
        <v>11080000</v>
      </c>
      <c r="F34" s="120">
        <f t="shared" si="0"/>
        <v>11080</v>
      </c>
      <c r="G34" s="120">
        <f t="shared" si="1"/>
        <v>5540</v>
      </c>
      <c r="H34" s="120">
        <f t="shared" si="5"/>
        <v>4432</v>
      </c>
      <c r="I34" s="120">
        <f t="shared" si="6"/>
        <v>3324</v>
      </c>
      <c r="J34" s="120">
        <f t="shared" si="7"/>
        <v>2216</v>
      </c>
    </row>
    <row r="35" spans="1:10" x14ac:dyDescent="0.25">
      <c r="A35" s="118"/>
      <c r="B35" s="118" t="s">
        <v>1013</v>
      </c>
      <c r="C35" s="118"/>
      <c r="D35" s="118"/>
      <c r="E35" s="121">
        <f>'[147]Đường 7m'!$C$57</f>
        <v>6310000</v>
      </c>
      <c r="F35" s="120">
        <f t="shared" si="0"/>
        <v>6310</v>
      </c>
      <c r="G35" s="120">
        <f t="shared" si="1"/>
        <v>3155</v>
      </c>
      <c r="H35" s="120">
        <f t="shared" si="5"/>
        <v>2524</v>
      </c>
      <c r="I35" s="120">
        <f t="shared" si="6"/>
        <v>1893</v>
      </c>
      <c r="J35" s="120">
        <f t="shared" si="7"/>
        <v>1262</v>
      </c>
    </row>
    <row r="36" spans="1:10" x14ac:dyDescent="0.25">
      <c r="A36" s="118"/>
      <c r="B36" s="118" t="s">
        <v>1015</v>
      </c>
      <c r="C36" s="118"/>
      <c r="D36" s="118"/>
      <c r="E36" s="121">
        <f>'[147]Đường 6m'!$C$57</f>
        <v>5970000</v>
      </c>
      <c r="F36" s="120">
        <f t="shared" si="0"/>
        <v>5970</v>
      </c>
      <c r="G36" s="120">
        <f t="shared" si="1"/>
        <v>2985</v>
      </c>
      <c r="H36" s="120">
        <f t="shared" si="5"/>
        <v>2388</v>
      </c>
      <c r="I36" s="120">
        <f t="shared" si="6"/>
        <v>1791</v>
      </c>
      <c r="J36" s="120">
        <f t="shared" si="7"/>
        <v>1194</v>
      </c>
    </row>
    <row r="37" spans="1:10" x14ac:dyDescent="0.25">
      <c r="A37" s="117">
        <v>5</v>
      </c>
      <c r="B37" s="117" t="s">
        <v>1276</v>
      </c>
      <c r="C37" s="118"/>
      <c r="D37" s="118"/>
      <c r="E37" s="121">
        <f>'[148]Phan Rang Center'!$C$57</f>
        <v>24750000</v>
      </c>
      <c r="F37" s="120">
        <f t="shared" si="0"/>
        <v>24750</v>
      </c>
      <c r="G37" s="118"/>
      <c r="H37" s="118"/>
      <c r="I37" s="118"/>
      <c r="J37" s="11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A3" sqref="A3"/>
    </sheetView>
  </sheetViews>
  <sheetFormatPr defaultRowHeight="15" x14ac:dyDescent="0.25"/>
  <cols>
    <col min="1" max="1" width="71.140625" customWidth="1"/>
    <col min="2" max="2" width="17.28515625" customWidth="1"/>
    <col min="3" max="3" width="14.42578125" customWidth="1"/>
    <col min="4" max="4" width="8.85546875" style="221"/>
  </cols>
  <sheetData>
    <row r="1" spans="1:4" ht="63" x14ac:dyDescent="0.25">
      <c r="A1" s="38" t="s">
        <v>1345</v>
      </c>
      <c r="B1" s="38" t="s">
        <v>1252</v>
      </c>
      <c r="C1" s="38" t="s">
        <v>1253</v>
      </c>
      <c r="D1" s="270" t="s">
        <v>1617</v>
      </c>
    </row>
    <row r="2" spans="1:4" ht="15.75" x14ac:dyDescent="0.25">
      <c r="A2" s="39" t="s">
        <v>1845</v>
      </c>
      <c r="B2" s="267"/>
      <c r="C2" s="267"/>
      <c r="D2" s="271"/>
    </row>
    <row r="3" spans="1:4" ht="15.75" x14ac:dyDescent="0.25">
      <c r="A3" s="39" t="s">
        <v>1126</v>
      </c>
      <c r="B3" s="267"/>
      <c r="C3" s="267"/>
      <c r="D3" s="271"/>
    </row>
    <row r="4" spans="1:4" ht="15.75" x14ac:dyDescent="0.25">
      <c r="A4" s="42" t="s">
        <v>1846</v>
      </c>
      <c r="B4" s="268" t="s">
        <v>1847</v>
      </c>
      <c r="C4" s="269">
        <v>2030</v>
      </c>
      <c r="D4" s="272">
        <v>1.0900000000000001</v>
      </c>
    </row>
    <row r="5" spans="1:4" ht="15.75" x14ac:dyDescent="0.25">
      <c r="A5" s="42" t="s">
        <v>1848</v>
      </c>
      <c r="B5" s="268" t="s">
        <v>1849</v>
      </c>
      <c r="C5" s="269">
        <v>3890</v>
      </c>
      <c r="D5" s="272">
        <v>1.02</v>
      </c>
    </row>
    <row r="6" spans="1:4" ht="31.5" x14ac:dyDescent="0.25">
      <c r="A6" s="42" t="s">
        <v>1850</v>
      </c>
      <c r="B6" s="269">
        <v>4600</v>
      </c>
      <c r="C6" s="269">
        <v>4600</v>
      </c>
      <c r="D6" s="272">
        <v>1</v>
      </c>
    </row>
    <row r="7" spans="1:4" ht="31.5" x14ac:dyDescent="0.25">
      <c r="A7" s="42" t="s">
        <v>1851</v>
      </c>
      <c r="B7" s="268" t="s">
        <v>1852</v>
      </c>
      <c r="C7" s="269">
        <v>7690</v>
      </c>
      <c r="D7" s="272">
        <v>1</v>
      </c>
    </row>
    <row r="8" spans="1:4" ht="31.5" x14ac:dyDescent="0.25">
      <c r="A8" s="42" t="s">
        <v>1853</v>
      </c>
      <c r="B8" s="268" t="s">
        <v>1854</v>
      </c>
      <c r="C8" s="269">
        <v>9150</v>
      </c>
      <c r="D8" s="272">
        <v>1.01</v>
      </c>
    </row>
    <row r="9" spans="1:4" ht="31.5" x14ac:dyDescent="0.25">
      <c r="A9" s="42" t="s">
        <v>1855</v>
      </c>
      <c r="B9" s="268" t="s">
        <v>1856</v>
      </c>
      <c r="C9" s="269">
        <v>6260</v>
      </c>
      <c r="D9" s="272">
        <v>1</v>
      </c>
    </row>
    <row r="10" spans="1:4" ht="15.75" x14ac:dyDescent="0.25">
      <c r="A10" s="39" t="s">
        <v>1857</v>
      </c>
      <c r="B10" s="267"/>
      <c r="C10" s="267"/>
      <c r="D10" s="271"/>
    </row>
    <row r="11" spans="1:4" ht="15.75" x14ac:dyDescent="0.25">
      <c r="A11" s="42" t="s">
        <v>1858</v>
      </c>
      <c r="B11" s="268" t="s">
        <v>1859</v>
      </c>
      <c r="C11" s="269">
        <v>7000</v>
      </c>
      <c r="D11" s="272">
        <v>1</v>
      </c>
    </row>
    <row r="12" spans="1:4" ht="15.75" x14ac:dyDescent="0.25">
      <c r="A12" s="42" t="s">
        <v>1860</v>
      </c>
      <c r="B12" s="269">
        <v>5920</v>
      </c>
      <c r="C12" s="269">
        <v>5920</v>
      </c>
      <c r="D12" s="272">
        <v>1</v>
      </c>
    </row>
    <row r="13" spans="1:4" ht="15.75" x14ac:dyDescent="0.25">
      <c r="A13" s="42" t="s">
        <v>1861</v>
      </c>
      <c r="B13" s="268" t="s">
        <v>1862</v>
      </c>
      <c r="C13" s="269">
        <v>2920</v>
      </c>
      <c r="D13" s="272">
        <v>1</v>
      </c>
    </row>
    <row r="14" spans="1:4" ht="15.75" x14ac:dyDescent="0.25">
      <c r="A14" s="39" t="s">
        <v>1863</v>
      </c>
      <c r="B14" s="269">
        <v>1730</v>
      </c>
      <c r="C14" s="269">
        <v>1730</v>
      </c>
      <c r="D14" s="272">
        <v>1</v>
      </c>
    </row>
    <row r="15" spans="1:4" ht="15.75" x14ac:dyDescent="0.25">
      <c r="A15" s="39" t="s">
        <v>1864</v>
      </c>
      <c r="B15" s="269">
        <v>1010</v>
      </c>
      <c r="C15" s="269">
        <v>1010</v>
      </c>
      <c r="D15" s="272">
        <v>1</v>
      </c>
    </row>
    <row r="16" spans="1:4" ht="15.75" x14ac:dyDescent="0.25">
      <c r="A16" s="42" t="s">
        <v>1865</v>
      </c>
      <c r="B16" s="269">
        <v>3720</v>
      </c>
      <c r="C16" s="269">
        <v>3720</v>
      </c>
      <c r="D16" s="272">
        <v>1</v>
      </c>
    </row>
    <row r="17" spans="1:4" ht="15.75" x14ac:dyDescent="0.25">
      <c r="A17" s="42" t="s">
        <v>1866</v>
      </c>
      <c r="B17" s="269">
        <v>4770</v>
      </c>
      <c r="C17" s="269">
        <v>4770</v>
      </c>
      <c r="D17" s="272">
        <v>1</v>
      </c>
    </row>
    <row r="18" spans="1:4" ht="15.75" x14ac:dyDescent="0.25">
      <c r="A18" s="42" t="s">
        <v>1867</v>
      </c>
      <c r="B18" s="269">
        <v>5970</v>
      </c>
      <c r="C18" s="269">
        <v>5970</v>
      </c>
      <c r="D18" s="272">
        <v>1</v>
      </c>
    </row>
    <row r="19" spans="1:4" ht="15.75" x14ac:dyDescent="0.25">
      <c r="A19" s="42" t="s">
        <v>1868</v>
      </c>
      <c r="B19" s="269">
        <v>6830</v>
      </c>
      <c r="C19" s="269">
        <v>6840</v>
      </c>
      <c r="D19" s="272">
        <v>1</v>
      </c>
    </row>
    <row r="20" spans="1:4" ht="15.75" x14ac:dyDescent="0.25">
      <c r="A20" s="42" t="s">
        <v>1366</v>
      </c>
      <c r="B20" s="269">
        <v>5300</v>
      </c>
      <c r="C20" s="269">
        <v>5300</v>
      </c>
      <c r="D20" s="272">
        <v>1</v>
      </c>
    </row>
    <row r="21" spans="1:4" ht="15.75" x14ac:dyDescent="0.25">
      <c r="A21" s="42" t="s">
        <v>1869</v>
      </c>
      <c r="B21" s="269">
        <v>5300</v>
      </c>
      <c r="C21" s="269">
        <v>5300</v>
      </c>
      <c r="D21" s="272">
        <v>1</v>
      </c>
    </row>
    <row r="22" spans="1:4" ht="15.75" x14ac:dyDescent="0.25">
      <c r="A22" s="42" t="s">
        <v>14</v>
      </c>
      <c r="B22" s="269">
        <v>5300</v>
      </c>
      <c r="C22" s="269">
        <v>5300</v>
      </c>
      <c r="D22" s="272">
        <v>1</v>
      </c>
    </row>
    <row r="23" spans="1:4" ht="15.75" x14ac:dyDescent="0.25">
      <c r="A23" s="42" t="s">
        <v>1870</v>
      </c>
      <c r="B23" s="269">
        <v>5300</v>
      </c>
      <c r="C23" s="269">
        <v>5300</v>
      </c>
      <c r="D23" s="272">
        <v>1</v>
      </c>
    </row>
    <row r="24" spans="1:4" ht="15.75" x14ac:dyDescent="0.25">
      <c r="A24" s="42" t="s">
        <v>15</v>
      </c>
      <c r="B24" s="269">
        <v>4770</v>
      </c>
      <c r="C24" s="269">
        <v>4770</v>
      </c>
      <c r="D24" s="272">
        <v>1</v>
      </c>
    </row>
    <row r="25" spans="1:4" ht="15.75" x14ac:dyDescent="0.25">
      <c r="A25" s="42" t="s">
        <v>1871</v>
      </c>
      <c r="B25" s="269">
        <v>4770</v>
      </c>
      <c r="C25" s="269">
        <v>4770</v>
      </c>
      <c r="D25" s="272">
        <v>1</v>
      </c>
    </row>
    <row r="26" spans="1:4" ht="15.75" x14ac:dyDescent="0.25">
      <c r="A26" s="42" t="s">
        <v>1872</v>
      </c>
      <c r="B26" s="269">
        <v>4770</v>
      </c>
      <c r="C26" s="269">
        <v>4770</v>
      </c>
      <c r="D26" s="272">
        <v>1</v>
      </c>
    </row>
    <row r="27" spans="1:4" ht="15.75" x14ac:dyDescent="0.25">
      <c r="A27" s="42" t="s">
        <v>1873</v>
      </c>
      <c r="B27" s="269">
        <v>6830</v>
      </c>
      <c r="C27" s="269">
        <v>6840</v>
      </c>
      <c r="D27" s="272">
        <v>1</v>
      </c>
    </row>
    <row r="28" spans="1:4" ht="15.75" x14ac:dyDescent="0.25">
      <c r="A28" s="42" t="s">
        <v>16</v>
      </c>
      <c r="B28" s="268"/>
      <c r="C28" s="268"/>
      <c r="D28" s="272"/>
    </row>
    <row r="29" spans="1:4" ht="15.75" x14ac:dyDescent="0.25">
      <c r="A29" s="42" t="s">
        <v>1874</v>
      </c>
      <c r="B29" s="269">
        <v>4630</v>
      </c>
      <c r="C29" s="269">
        <v>4630</v>
      </c>
      <c r="D29" s="272">
        <v>1</v>
      </c>
    </row>
    <row r="30" spans="1:4" ht="15.75" x14ac:dyDescent="0.25">
      <c r="A30" s="42" t="s">
        <v>1875</v>
      </c>
      <c r="B30" s="269">
        <v>1678</v>
      </c>
      <c r="C30" s="269">
        <v>1680</v>
      </c>
      <c r="D30" s="272">
        <v>1</v>
      </c>
    </row>
    <row r="31" spans="1:4" ht="15.75" x14ac:dyDescent="0.25">
      <c r="A31" s="42" t="s">
        <v>123</v>
      </c>
      <c r="B31" s="269">
        <v>4770</v>
      </c>
      <c r="C31" s="269">
        <v>4770</v>
      </c>
      <c r="D31" s="272">
        <v>1</v>
      </c>
    </row>
    <row r="32" spans="1:4" ht="15.75" x14ac:dyDescent="0.25">
      <c r="A32" s="42" t="s">
        <v>1876</v>
      </c>
      <c r="B32" s="269">
        <v>1370</v>
      </c>
      <c r="C32" s="269">
        <v>1370</v>
      </c>
      <c r="D32" s="272">
        <v>1</v>
      </c>
    </row>
    <row r="33" spans="1:4" ht="15.75" x14ac:dyDescent="0.25">
      <c r="A33" s="42" t="s">
        <v>1877</v>
      </c>
      <c r="B33" s="268"/>
      <c r="C33" s="269">
        <v>4770</v>
      </c>
      <c r="D33" s="272"/>
    </row>
    <row r="34" spans="1:4" ht="15.75" x14ac:dyDescent="0.25">
      <c r="A34" s="42" t="s">
        <v>21</v>
      </c>
      <c r="B34" s="268"/>
      <c r="C34" s="269">
        <v>2250</v>
      </c>
      <c r="D34" s="272"/>
    </row>
    <row r="35" spans="1:4" ht="15.75" x14ac:dyDescent="0.25">
      <c r="A35" s="42" t="s">
        <v>22</v>
      </c>
      <c r="B35" s="268"/>
      <c r="C35" s="269">
        <v>2020</v>
      </c>
      <c r="D35" s="272"/>
    </row>
    <row r="36" spans="1:4" ht="15.75" x14ac:dyDescent="0.25">
      <c r="A36" s="42" t="s">
        <v>1878</v>
      </c>
      <c r="B36" s="268"/>
      <c r="C36" s="269">
        <v>2020</v>
      </c>
      <c r="D36" s="272"/>
    </row>
    <row r="37" spans="1:4" ht="15.75" x14ac:dyDescent="0.25">
      <c r="A37" s="42" t="s">
        <v>23</v>
      </c>
      <c r="B37" s="268"/>
      <c r="C37" s="269">
        <v>2020</v>
      </c>
      <c r="D37" s="272"/>
    </row>
    <row r="38" spans="1:4" ht="15.75" x14ac:dyDescent="0.25">
      <c r="A38" s="42" t="s">
        <v>24</v>
      </c>
      <c r="B38" s="268"/>
      <c r="C38" s="269">
        <v>2020</v>
      </c>
      <c r="D38" s="272"/>
    </row>
    <row r="39" spans="1:4" ht="15.75" x14ac:dyDescent="0.25">
      <c r="A39" s="42" t="s">
        <v>25</v>
      </c>
      <c r="B39" s="268"/>
      <c r="C39" s="269">
        <v>2020</v>
      </c>
      <c r="D39" s="272"/>
    </row>
    <row r="40" spans="1:4" ht="15.75" x14ac:dyDescent="0.25">
      <c r="A40" s="42" t="s">
        <v>26</v>
      </c>
      <c r="B40" s="268"/>
      <c r="C40" s="269">
        <v>2020</v>
      </c>
      <c r="D40" s="272"/>
    </row>
    <row r="41" spans="1:4" ht="15.75" x14ac:dyDescent="0.25">
      <c r="A41" s="42" t="s">
        <v>1879</v>
      </c>
      <c r="B41" s="268"/>
      <c r="C41" s="269">
        <v>2020</v>
      </c>
      <c r="D41" s="272"/>
    </row>
    <row r="42" spans="1:4" ht="15.75" x14ac:dyDescent="0.25">
      <c r="A42" s="42" t="s">
        <v>1880</v>
      </c>
      <c r="B42" s="268"/>
      <c r="C42" s="269">
        <v>2020</v>
      </c>
      <c r="D42" s="272"/>
    </row>
    <row r="43" spans="1:4" ht="15.75" x14ac:dyDescent="0.25">
      <c r="A43" s="42" t="s">
        <v>27</v>
      </c>
      <c r="B43" s="268"/>
      <c r="C43" s="269">
        <v>2020</v>
      </c>
      <c r="D43" s="272"/>
    </row>
    <row r="44" spans="1:4" ht="15.75" x14ac:dyDescent="0.25">
      <c r="A44" s="42" t="s">
        <v>1881</v>
      </c>
      <c r="B44" s="268"/>
      <c r="C44" s="269">
        <v>2020</v>
      </c>
      <c r="D44" s="272"/>
    </row>
    <row r="45" spans="1:4" ht="15.75" x14ac:dyDescent="0.25">
      <c r="A45" s="42" t="s">
        <v>28</v>
      </c>
      <c r="B45" s="268"/>
      <c r="C45" s="269">
        <v>2020</v>
      </c>
      <c r="D45" s="272"/>
    </row>
    <row r="46" spans="1:4" ht="15.75" x14ac:dyDescent="0.25">
      <c r="A46" s="42" t="s">
        <v>1882</v>
      </c>
      <c r="B46" s="268"/>
      <c r="C46" s="269">
        <v>2770</v>
      </c>
      <c r="D46" s="272"/>
    </row>
    <row r="47" spans="1:4" ht="15.75" x14ac:dyDescent="0.25">
      <c r="A47" s="42" t="s">
        <v>1883</v>
      </c>
      <c r="B47" s="268"/>
      <c r="C47" s="269">
        <v>2770</v>
      </c>
      <c r="D47" s="272"/>
    </row>
    <row r="48" spans="1:4" ht="15.75" x14ac:dyDescent="0.25">
      <c r="A48" s="42" t="s">
        <v>1884</v>
      </c>
      <c r="B48" s="268"/>
      <c r="C48" s="269">
        <v>2770</v>
      </c>
      <c r="D48" s="272"/>
    </row>
    <row r="49" spans="1:4" ht="15.75" x14ac:dyDescent="0.25">
      <c r="A49" s="42" t="s">
        <v>29</v>
      </c>
      <c r="B49" s="268"/>
      <c r="C49" s="269">
        <v>2770</v>
      </c>
      <c r="D49" s="272"/>
    </row>
    <row r="50" spans="1:4" ht="15.75" x14ac:dyDescent="0.25">
      <c r="A50" s="42" t="s">
        <v>1885</v>
      </c>
      <c r="B50" s="268"/>
      <c r="C50" s="269">
        <v>2770</v>
      </c>
      <c r="D50" s="272"/>
    </row>
    <row r="51" spans="1:4" ht="15.75" x14ac:dyDescent="0.25">
      <c r="A51" s="42" t="s">
        <v>1877</v>
      </c>
      <c r="B51" s="268"/>
      <c r="C51" s="269">
        <v>2770</v>
      </c>
      <c r="D51" s="272"/>
    </row>
    <row r="52" spans="1:4" ht="15.75" x14ac:dyDescent="0.25">
      <c r="A52" s="42" t="s">
        <v>30</v>
      </c>
      <c r="B52" s="268"/>
      <c r="C52" s="269">
        <v>2770</v>
      </c>
      <c r="D52" s="272"/>
    </row>
    <row r="53" spans="1:4" ht="15.75" x14ac:dyDescent="0.25">
      <c r="A53" s="42" t="s">
        <v>1886</v>
      </c>
      <c r="B53" s="268"/>
      <c r="C53" s="269">
        <v>2770</v>
      </c>
      <c r="D53" s="272"/>
    </row>
    <row r="54" spans="1:4" ht="15.75" x14ac:dyDescent="0.25">
      <c r="A54" s="42" t="s">
        <v>31</v>
      </c>
      <c r="B54" s="268"/>
      <c r="C54" s="269">
        <v>2770</v>
      </c>
      <c r="D54" s="272"/>
    </row>
    <row r="55" spans="1:4" ht="15.75" x14ac:dyDescent="0.25">
      <c r="A55" s="42" t="s">
        <v>1887</v>
      </c>
      <c r="B55" s="268"/>
      <c r="C55" s="269">
        <v>2770</v>
      </c>
      <c r="D55" s="272"/>
    </row>
    <row r="56" spans="1:4" ht="15.75" x14ac:dyDescent="0.25">
      <c r="A56" s="42" t="s">
        <v>1888</v>
      </c>
      <c r="B56" s="268"/>
      <c r="C56" s="269">
        <v>2770</v>
      </c>
      <c r="D56" s="272"/>
    </row>
    <row r="57" spans="1:4" ht="15.75" x14ac:dyDescent="0.25">
      <c r="A57" s="42" t="s">
        <v>975</v>
      </c>
      <c r="B57" s="268"/>
      <c r="C57" s="269">
        <v>2770</v>
      </c>
      <c r="D57" s="272"/>
    </row>
    <row r="58" spans="1:4" ht="15.75" x14ac:dyDescent="0.25">
      <c r="A58" s="42" t="s">
        <v>32</v>
      </c>
      <c r="B58" s="268"/>
      <c r="C58" s="269">
        <v>2770</v>
      </c>
      <c r="D58" s="272"/>
    </row>
    <row r="59" spans="1:4" ht="15.75" x14ac:dyDescent="0.25">
      <c r="A59" s="42" t="s">
        <v>1889</v>
      </c>
      <c r="B59" s="268"/>
      <c r="C59" s="269">
        <v>2770</v>
      </c>
      <c r="D59" s="272"/>
    </row>
    <row r="60" spans="1:4" ht="15.75" x14ac:dyDescent="0.25">
      <c r="A60" s="42" t="s">
        <v>1890</v>
      </c>
      <c r="B60" s="268"/>
      <c r="C60" s="269">
        <v>2770</v>
      </c>
      <c r="D60" s="272"/>
    </row>
    <row r="61" spans="1:4" ht="15.75" x14ac:dyDescent="0.25">
      <c r="A61" s="42" t="s">
        <v>1891</v>
      </c>
      <c r="B61" s="268"/>
      <c r="C61" s="269">
        <v>2770</v>
      </c>
      <c r="D61" s="272"/>
    </row>
    <row r="62" spans="1:4" ht="15.75" x14ac:dyDescent="0.25">
      <c r="A62" s="42" t="s">
        <v>1892</v>
      </c>
      <c r="B62" s="268"/>
      <c r="C62" s="269">
        <v>2770</v>
      </c>
      <c r="D62" s="272"/>
    </row>
    <row r="63" spans="1:4" ht="15.75" x14ac:dyDescent="0.25">
      <c r="A63" s="42" t="s">
        <v>883</v>
      </c>
      <c r="B63" s="268"/>
      <c r="C63" s="269">
        <v>2770</v>
      </c>
      <c r="D63" s="272"/>
    </row>
    <row r="64" spans="1:4" ht="15.75" x14ac:dyDescent="0.25">
      <c r="A64" s="42" t="s">
        <v>1893</v>
      </c>
      <c r="B64" s="268"/>
      <c r="C64" s="269">
        <v>2770</v>
      </c>
      <c r="D64" s="272"/>
    </row>
    <row r="65" spans="1:4" ht="15.75" x14ac:dyDescent="0.25">
      <c r="A65" s="42" t="s">
        <v>1894</v>
      </c>
      <c r="B65" s="268"/>
      <c r="C65" s="269">
        <v>2770</v>
      </c>
      <c r="D65" s="272"/>
    </row>
    <row r="66" spans="1:4" ht="15.75" x14ac:dyDescent="0.25">
      <c r="A66" s="42" t="s">
        <v>1895</v>
      </c>
      <c r="B66" s="268"/>
      <c r="C66" s="269">
        <v>2770</v>
      </c>
      <c r="D66" s="272"/>
    </row>
    <row r="67" spans="1:4" ht="15.75" x14ac:dyDescent="0.25">
      <c r="A67" s="42" t="s">
        <v>1896</v>
      </c>
      <c r="B67" s="268"/>
      <c r="C67" s="269">
        <v>2770</v>
      </c>
      <c r="D67" s="272"/>
    </row>
    <row r="68" spans="1:4" ht="15.75" x14ac:dyDescent="0.25">
      <c r="A68" s="42" t="s">
        <v>1897</v>
      </c>
      <c r="B68" s="268"/>
      <c r="C68" s="269">
        <v>2770</v>
      </c>
      <c r="D68" s="272"/>
    </row>
    <row r="69" spans="1:4" ht="15.75" x14ac:dyDescent="0.25">
      <c r="A69" s="42" t="s">
        <v>33</v>
      </c>
      <c r="B69" s="268"/>
      <c r="C69" s="269">
        <v>2770</v>
      </c>
      <c r="D69" s="272"/>
    </row>
    <row r="70" spans="1:4" ht="15.75" x14ac:dyDescent="0.25">
      <c r="A70" s="42" t="s">
        <v>1898</v>
      </c>
      <c r="B70" s="268"/>
      <c r="C70" s="269">
        <v>2770</v>
      </c>
      <c r="D70" s="272"/>
    </row>
    <row r="71" spans="1:4" ht="15.75" x14ac:dyDescent="0.25">
      <c r="A71" s="42" t="s">
        <v>1899</v>
      </c>
      <c r="B71" s="268"/>
      <c r="C71" s="269">
        <v>2770</v>
      </c>
      <c r="D71" s="272"/>
    </row>
    <row r="72" spans="1:4" ht="15.75" x14ac:dyDescent="0.25">
      <c r="A72" s="42" t="s">
        <v>1900</v>
      </c>
      <c r="B72" s="268"/>
      <c r="C72" s="269">
        <v>2770</v>
      </c>
      <c r="D72" s="272"/>
    </row>
    <row r="73" spans="1:4" ht="15.75" x14ac:dyDescent="0.25">
      <c r="A73" s="42" t="s">
        <v>34</v>
      </c>
      <c r="B73" s="268"/>
      <c r="C73" s="269">
        <v>2770</v>
      </c>
      <c r="D73" s="272"/>
    </row>
    <row r="74" spans="1:4" ht="15.75" x14ac:dyDescent="0.25">
      <c r="A74" s="42" t="s">
        <v>1901</v>
      </c>
      <c r="B74" s="268"/>
      <c r="C74" s="269">
        <v>2770</v>
      </c>
      <c r="D74" s="272"/>
    </row>
    <row r="75" spans="1:4" ht="15.75" x14ac:dyDescent="0.25">
      <c r="A75" s="42" t="s">
        <v>1902</v>
      </c>
      <c r="B75" s="268"/>
      <c r="C75" s="269">
        <v>2770</v>
      </c>
      <c r="D75" s="272"/>
    </row>
    <row r="76" spans="1:4" ht="15.75" x14ac:dyDescent="0.25">
      <c r="A76" s="42" t="s">
        <v>1903</v>
      </c>
      <c r="B76" s="268"/>
      <c r="C76" s="269">
        <v>2770</v>
      </c>
      <c r="D76" s="272"/>
    </row>
    <row r="77" spans="1:4" ht="15.75" x14ac:dyDescent="0.25">
      <c r="A77" s="42" t="s">
        <v>1904</v>
      </c>
      <c r="B77" s="268"/>
      <c r="C77" s="269">
        <v>2770</v>
      </c>
      <c r="D77" s="272"/>
    </row>
    <row r="78" spans="1:4" ht="15.75" x14ac:dyDescent="0.25">
      <c r="A78" s="42" t="s">
        <v>1905</v>
      </c>
      <c r="B78" s="268"/>
      <c r="C78" s="269">
        <v>2770</v>
      </c>
      <c r="D78" s="272"/>
    </row>
    <row r="79" spans="1:4" ht="15.75" x14ac:dyDescent="0.25">
      <c r="A79" s="42" t="s">
        <v>35</v>
      </c>
      <c r="B79" s="268"/>
      <c r="C79" s="269">
        <v>2770</v>
      </c>
      <c r="D79" s="272"/>
    </row>
    <row r="80" spans="1:4" ht="15.75" x14ac:dyDescent="0.25">
      <c r="A80" s="42" t="s">
        <v>1906</v>
      </c>
      <c r="B80" s="268"/>
      <c r="C80" s="269">
        <v>2770</v>
      </c>
      <c r="D80" s="272"/>
    </row>
    <row r="81" spans="1:4" ht="15.75" x14ac:dyDescent="0.25">
      <c r="A81" s="42" t="s">
        <v>1907</v>
      </c>
      <c r="B81" s="268"/>
      <c r="C81" s="269">
        <v>2770</v>
      </c>
      <c r="D81" s="272"/>
    </row>
    <row r="82" spans="1:4" ht="15.75" x14ac:dyDescent="0.25">
      <c r="A82" s="42" t="s">
        <v>36</v>
      </c>
      <c r="B82" s="268"/>
      <c r="C82" s="269">
        <v>2770</v>
      </c>
      <c r="D82" s="272"/>
    </row>
    <row r="83" spans="1:4" ht="15.75" x14ac:dyDescent="0.25">
      <c r="A83" s="42" t="s">
        <v>1908</v>
      </c>
      <c r="B83" s="268"/>
      <c r="C83" s="269">
        <v>2770</v>
      </c>
      <c r="D83" s="272"/>
    </row>
    <row r="84" spans="1:4" ht="15.75" x14ac:dyDescent="0.25">
      <c r="A84" s="42" t="s">
        <v>1909</v>
      </c>
      <c r="B84" s="268"/>
      <c r="C84" s="269">
        <v>2770</v>
      </c>
      <c r="D84" s="272"/>
    </row>
    <row r="85" spans="1:4" ht="15.75" x14ac:dyDescent="0.25">
      <c r="A85" s="42" t="s">
        <v>37</v>
      </c>
      <c r="B85" s="268"/>
      <c r="C85" s="269">
        <v>2770</v>
      </c>
      <c r="D85" s="272"/>
    </row>
    <row r="86" spans="1:4" ht="15.75" x14ac:dyDescent="0.25">
      <c r="A86" s="42" t="s">
        <v>1910</v>
      </c>
      <c r="B86" s="268"/>
      <c r="C86" s="269">
        <v>2770</v>
      </c>
      <c r="D86" s="272"/>
    </row>
    <row r="87" spans="1:4" ht="15.75" x14ac:dyDescent="0.25">
      <c r="A87" s="42" t="s">
        <v>1911</v>
      </c>
      <c r="B87" s="268"/>
      <c r="C87" s="269">
        <v>2770</v>
      </c>
      <c r="D87" s="272"/>
    </row>
    <row r="88" spans="1:4" ht="15.75" x14ac:dyDescent="0.25">
      <c r="A88" s="42" t="s">
        <v>38</v>
      </c>
      <c r="B88" s="268"/>
      <c r="C88" s="269">
        <v>2770</v>
      </c>
      <c r="D88" s="272"/>
    </row>
    <row r="89" spans="1:4" ht="15.75" x14ac:dyDescent="0.25">
      <c r="A89" s="42" t="s">
        <v>1912</v>
      </c>
      <c r="B89" s="268"/>
      <c r="C89" s="269">
        <v>2770</v>
      </c>
      <c r="D89" s="272"/>
    </row>
    <row r="90" spans="1:4" ht="15.75" x14ac:dyDescent="0.25">
      <c r="A90" s="42" t="s">
        <v>1913</v>
      </c>
      <c r="B90" s="268"/>
      <c r="C90" s="269">
        <v>2770</v>
      </c>
      <c r="D90" s="272"/>
    </row>
    <row r="91" spans="1:4" ht="15.75" x14ac:dyDescent="0.25">
      <c r="A91" s="42" t="s">
        <v>1914</v>
      </c>
      <c r="B91" s="268"/>
      <c r="C91" s="269">
        <v>2770</v>
      </c>
      <c r="D91" s="272"/>
    </row>
    <row r="92" spans="1:4" ht="15.75" x14ac:dyDescent="0.25">
      <c r="A92" s="42" t="s">
        <v>39</v>
      </c>
      <c r="B92" s="268"/>
      <c r="C92" s="269">
        <v>2770</v>
      </c>
      <c r="D92" s="272"/>
    </row>
    <row r="93" spans="1:4" ht="15.75" x14ac:dyDescent="0.25">
      <c r="A93" s="42" t="s">
        <v>1915</v>
      </c>
      <c r="B93" s="268"/>
      <c r="C93" s="269">
        <v>2770</v>
      </c>
      <c r="D93" s="272"/>
    </row>
    <row r="94" spans="1:4" ht="15.75" x14ac:dyDescent="0.25">
      <c r="A94" s="42" t="s">
        <v>1916</v>
      </c>
      <c r="B94" s="268"/>
      <c r="C94" s="269">
        <v>2770</v>
      </c>
      <c r="D94" s="272"/>
    </row>
    <row r="95" spans="1:4" ht="15.75" x14ac:dyDescent="0.25">
      <c r="A95" s="42" t="s">
        <v>1917</v>
      </c>
      <c r="B95" s="268"/>
      <c r="C95" s="269">
        <v>2770</v>
      </c>
      <c r="D95" s="272"/>
    </row>
    <row r="96" spans="1:4" ht="15.75" x14ac:dyDescent="0.25">
      <c r="A96" s="42" t="s">
        <v>40</v>
      </c>
      <c r="B96" s="268"/>
      <c r="C96" s="269">
        <v>2770</v>
      </c>
      <c r="D96" s="272"/>
    </row>
    <row r="97" spans="1:4" ht="15.75" x14ac:dyDescent="0.25">
      <c r="A97" s="42" t="s">
        <v>1918</v>
      </c>
      <c r="B97" s="268"/>
      <c r="C97" s="269">
        <v>2770</v>
      </c>
      <c r="D97" s="272"/>
    </row>
    <row r="98" spans="1:4" ht="15.75" x14ac:dyDescent="0.25">
      <c r="A98" s="42" t="s">
        <v>1919</v>
      </c>
      <c r="B98" s="268"/>
      <c r="C98" s="269">
        <v>3100</v>
      </c>
      <c r="D98" s="272"/>
    </row>
    <row r="99" spans="1:4" ht="15.75" x14ac:dyDescent="0.25">
      <c r="A99" s="42" t="s">
        <v>1920</v>
      </c>
      <c r="B99" s="268"/>
      <c r="C99" s="269">
        <v>3100</v>
      </c>
      <c r="D99" s="272"/>
    </row>
    <row r="100" spans="1:4" ht="15.75" x14ac:dyDescent="0.25">
      <c r="A100" s="42" t="s">
        <v>41</v>
      </c>
      <c r="B100" s="268"/>
      <c r="C100" s="269">
        <v>3100</v>
      </c>
      <c r="D100" s="272"/>
    </row>
    <row r="101" spans="1:4" ht="15.75" x14ac:dyDescent="0.25">
      <c r="A101" s="42" t="s">
        <v>1921</v>
      </c>
      <c r="B101" s="268"/>
      <c r="C101" s="269">
        <v>3100</v>
      </c>
      <c r="D101" s="272"/>
    </row>
    <row r="102" spans="1:4" ht="15.75" x14ac:dyDescent="0.25">
      <c r="A102" s="42" t="s">
        <v>1922</v>
      </c>
      <c r="B102" s="268"/>
      <c r="C102" s="269">
        <v>3100</v>
      </c>
      <c r="D102" s="272"/>
    </row>
    <row r="103" spans="1:4" ht="15.75" x14ac:dyDescent="0.25">
      <c r="A103" s="42" t="s">
        <v>1923</v>
      </c>
      <c r="B103" s="268"/>
      <c r="C103" s="269">
        <v>3100</v>
      </c>
      <c r="D103" s="272"/>
    </row>
    <row r="104" spans="1:4" ht="15.75" x14ac:dyDescent="0.25">
      <c r="A104" s="42" t="s">
        <v>1924</v>
      </c>
      <c r="B104" s="268"/>
      <c r="C104" s="269">
        <v>3820</v>
      </c>
      <c r="D104" s="272"/>
    </row>
    <row r="105" spans="1:4" ht="15.75" x14ac:dyDescent="0.25">
      <c r="A105" s="42" t="s">
        <v>1925</v>
      </c>
      <c r="B105" s="268"/>
      <c r="C105" s="269">
        <v>3820</v>
      </c>
      <c r="D105" s="272"/>
    </row>
    <row r="106" spans="1:4" ht="15.75" x14ac:dyDescent="0.25">
      <c r="A106" s="42" t="s">
        <v>1926</v>
      </c>
      <c r="B106" s="268"/>
      <c r="C106" s="269">
        <v>3820</v>
      </c>
      <c r="D106" s="272"/>
    </row>
    <row r="107" spans="1:4" ht="15.75" x14ac:dyDescent="0.25">
      <c r="A107" s="39" t="s">
        <v>1094</v>
      </c>
      <c r="B107" s="268"/>
      <c r="C107" s="268"/>
      <c r="D107" s="272"/>
    </row>
    <row r="108" spans="1:4" ht="15.75" x14ac:dyDescent="0.25">
      <c r="A108" s="42" t="s">
        <v>1927</v>
      </c>
      <c r="B108" s="269">
        <v>2620</v>
      </c>
      <c r="C108" s="269">
        <v>2620</v>
      </c>
      <c r="D108" s="272">
        <v>1</v>
      </c>
    </row>
    <row r="109" spans="1:4" ht="15.75" x14ac:dyDescent="0.25">
      <c r="A109" s="42" t="s">
        <v>1928</v>
      </c>
      <c r="B109" s="269">
        <v>2620</v>
      </c>
      <c r="C109" s="269">
        <v>2620</v>
      </c>
      <c r="D109" s="272">
        <v>1</v>
      </c>
    </row>
    <row r="110" spans="1:4" ht="15.75" x14ac:dyDescent="0.25">
      <c r="A110" s="42" t="s">
        <v>1929</v>
      </c>
      <c r="B110" s="269">
        <v>2990</v>
      </c>
      <c r="C110" s="269">
        <v>2990</v>
      </c>
      <c r="D110" s="272">
        <v>1</v>
      </c>
    </row>
    <row r="111" spans="1:4" ht="15.75" x14ac:dyDescent="0.25">
      <c r="A111" s="42" t="s">
        <v>1930</v>
      </c>
      <c r="B111" s="268"/>
      <c r="C111" s="268"/>
      <c r="D111" s="272"/>
    </row>
    <row r="112" spans="1:4" ht="15.75" x14ac:dyDescent="0.25">
      <c r="A112" s="42" t="s">
        <v>1931</v>
      </c>
      <c r="B112" s="268" t="s">
        <v>1932</v>
      </c>
      <c r="C112" s="269">
        <v>5920</v>
      </c>
      <c r="D112" s="272">
        <v>1</v>
      </c>
    </row>
    <row r="113" spans="1:4" ht="15.75" x14ac:dyDescent="0.25">
      <c r="A113" s="42" t="s">
        <v>1933</v>
      </c>
      <c r="B113" s="269">
        <v>2189</v>
      </c>
      <c r="C113" s="269">
        <v>3750</v>
      </c>
      <c r="D113" s="272">
        <v>1.71</v>
      </c>
    </row>
    <row r="114" spans="1:4" ht="15.75" x14ac:dyDescent="0.25">
      <c r="A114" s="42" t="s">
        <v>1934</v>
      </c>
      <c r="B114" s="269">
        <v>1678</v>
      </c>
      <c r="C114" s="269">
        <v>1680</v>
      </c>
      <c r="D114" s="272">
        <v>1</v>
      </c>
    </row>
    <row r="115" spans="1:4" ht="15.75" x14ac:dyDescent="0.25">
      <c r="A115" s="42" t="s">
        <v>1935</v>
      </c>
      <c r="B115" s="269">
        <v>3260</v>
      </c>
      <c r="C115" s="269">
        <v>3260</v>
      </c>
      <c r="D115" s="272">
        <v>1</v>
      </c>
    </row>
    <row r="116" spans="1:4" ht="15.75" x14ac:dyDescent="0.25">
      <c r="A116" s="42" t="s">
        <v>1936</v>
      </c>
      <c r="B116" s="269">
        <v>3500</v>
      </c>
      <c r="C116" s="269">
        <v>3500</v>
      </c>
      <c r="D116" s="272">
        <v>1</v>
      </c>
    </row>
    <row r="117" spans="1:4" ht="15.75" x14ac:dyDescent="0.25">
      <c r="A117" s="42" t="s">
        <v>1937</v>
      </c>
      <c r="B117" s="268"/>
      <c r="C117" s="268"/>
      <c r="D117" s="272"/>
    </row>
    <row r="118" spans="1:4" ht="15.75" x14ac:dyDescent="0.25">
      <c r="A118" s="42" t="s">
        <v>1938</v>
      </c>
      <c r="B118" s="268" t="s">
        <v>1939</v>
      </c>
      <c r="C118" s="269">
        <v>1730</v>
      </c>
      <c r="D118" s="272">
        <v>1</v>
      </c>
    </row>
    <row r="119" spans="1:4" ht="15.75" x14ac:dyDescent="0.25">
      <c r="A119" s="42" t="s">
        <v>1940</v>
      </c>
      <c r="B119" s="268" t="s">
        <v>1941</v>
      </c>
      <c r="C119" s="269">
        <v>2160</v>
      </c>
      <c r="D119" s="272">
        <v>1</v>
      </c>
    </row>
    <row r="120" spans="1:4" ht="15.75" x14ac:dyDescent="0.25">
      <c r="A120" s="42" t="s">
        <v>1942</v>
      </c>
      <c r="B120" s="268" t="s">
        <v>1943</v>
      </c>
      <c r="C120" s="269">
        <v>1370</v>
      </c>
      <c r="D120" s="272">
        <v>1</v>
      </c>
    </row>
    <row r="121" spans="1:4" ht="15.75" x14ac:dyDescent="0.25">
      <c r="A121" s="42" t="s">
        <v>1944</v>
      </c>
      <c r="B121" s="268" t="s">
        <v>1943</v>
      </c>
      <c r="C121" s="269">
        <v>1370</v>
      </c>
      <c r="D121" s="272">
        <v>1</v>
      </c>
    </row>
    <row r="122" spans="1:4" ht="15.75" x14ac:dyDescent="0.25">
      <c r="A122" s="42" t="s">
        <v>17</v>
      </c>
      <c r="B122" s="269">
        <v>2620</v>
      </c>
      <c r="C122" s="269">
        <v>2620</v>
      </c>
      <c r="D122" s="272">
        <v>1</v>
      </c>
    </row>
    <row r="123" spans="1:4" ht="15.75" x14ac:dyDescent="0.25">
      <c r="A123" s="42" t="s">
        <v>1945</v>
      </c>
      <c r="B123" s="269">
        <v>2620</v>
      </c>
      <c r="C123" s="269">
        <v>2620</v>
      </c>
      <c r="D123" s="272">
        <v>1</v>
      </c>
    </row>
    <row r="124" spans="1:4" ht="15.75" x14ac:dyDescent="0.25">
      <c r="A124" s="42" t="s">
        <v>1946</v>
      </c>
      <c r="B124" s="269">
        <v>4200</v>
      </c>
      <c r="C124" s="269">
        <v>4200</v>
      </c>
      <c r="D124" s="272">
        <v>1</v>
      </c>
    </row>
    <row r="125" spans="1:4" ht="15.75" x14ac:dyDescent="0.25">
      <c r="A125" s="42" t="s">
        <v>1947</v>
      </c>
      <c r="B125" s="268"/>
      <c r="C125" s="268" t="s">
        <v>1948</v>
      </c>
      <c r="D125" s="272"/>
    </row>
    <row r="126" spans="1:4" ht="15.75" x14ac:dyDescent="0.25">
      <c r="A126" s="39" t="s">
        <v>527</v>
      </c>
      <c r="B126" s="268"/>
      <c r="C126" s="268"/>
      <c r="D126" s="272"/>
    </row>
    <row r="127" spans="1:4" ht="15.75" x14ac:dyDescent="0.25">
      <c r="A127" s="39" t="s">
        <v>1949</v>
      </c>
      <c r="B127" s="268"/>
      <c r="C127" s="268"/>
      <c r="D127" s="272"/>
    </row>
    <row r="128" spans="1:4" ht="15.75" x14ac:dyDescent="0.25">
      <c r="A128" s="42" t="s">
        <v>1950</v>
      </c>
      <c r="B128" s="269">
        <v>4770</v>
      </c>
      <c r="C128" s="269">
        <v>4770</v>
      </c>
      <c r="D128" s="272">
        <v>1</v>
      </c>
    </row>
    <row r="129" spans="1:4" ht="15.75" x14ac:dyDescent="0.25">
      <c r="A129" s="42" t="s">
        <v>1951</v>
      </c>
      <c r="B129" s="269">
        <v>3670</v>
      </c>
      <c r="C129" s="269">
        <v>3670</v>
      </c>
      <c r="D129" s="272">
        <v>1</v>
      </c>
    </row>
    <row r="130" spans="1:4" ht="15.75" x14ac:dyDescent="0.25">
      <c r="A130" s="39" t="s">
        <v>1952</v>
      </c>
      <c r="B130" s="268"/>
      <c r="C130" s="268"/>
      <c r="D130" s="272"/>
    </row>
    <row r="131" spans="1:4" ht="15.75" x14ac:dyDescent="0.25">
      <c r="A131" s="42" t="s">
        <v>1953</v>
      </c>
      <c r="B131" s="269">
        <v>4770</v>
      </c>
      <c r="C131" s="269">
        <v>4770</v>
      </c>
      <c r="D131" s="272">
        <v>1</v>
      </c>
    </row>
    <row r="132" spans="1:4" ht="31.5" x14ac:dyDescent="0.25">
      <c r="A132" s="42" t="s">
        <v>1954</v>
      </c>
      <c r="B132" s="269">
        <v>3670</v>
      </c>
      <c r="C132" s="269">
        <v>3670</v>
      </c>
      <c r="D132" s="272">
        <v>1</v>
      </c>
    </row>
    <row r="133" spans="1:4" ht="15.75" x14ac:dyDescent="0.25">
      <c r="A133" s="39" t="s">
        <v>1955</v>
      </c>
      <c r="B133" s="268"/>
      <c r="C133" s="268"/>
      <c r="D133" s="272"/>
    </row>
    <row r="134" spans="1:4" ht="15.75" x14ac:dyDescent="0.25">
      <c r="A134" s="42" t="s">
        <v>1956</v>
      </c>
      <c r="B134" s="268" t="s">
        <v>1957</v>
      </c>
      <c r="C134" s="269">
        <v>2250</v>
      </c>
      <c r="D134" s="272">
        <v>1.1399999999999999</v>
      </c>
    </row>
    <row r="135" spans="1:4" ht="15.75" x14ac:dyDescent="0.25">
      <c r="A135" s="42" t="s">
        <v>1958</v>
      </c>
      <c r="B135" s="268" t="s">
        <v>1959</v>
      </c>
      <c r="C135" s="269">
        <v>2020</v>
      </c>
      <c r="D135" s="272">
        <v>1.1299999999999999</v>
      </c>
    </row>
    <row r="136" spans="1:4" ht="15.75" x14ac:dyDescent="0.25">
      <c r="A136" s="42" t="s">
        <v>1960</v>
      </c>
      <c r="B136" s="269">
        <v>1490</v>
      </c>
      <c r="C136" s="269">
        <v>1610</v>
      </c>
      <c r="D136" s="272">
        <v>1.08</v>
      </c>
    </row>
    <row r="137" spans="1:4" ht="63" x14ac:dyDescent="0.25">
      <c r="A137" s="39" t="s">
        <v>1961</v>
      </c>
      <c r="B137" s="268"/>
      <c r="C137" s="268"/>
      <c r="D137" s="272"/>
    </row>
    <row r="138" spans="1:4" ht="15.75" x14ac:dyDescent="0.25">
      <c r="A138" s="42" t="s">
        <v>6</v>
      </c>
      <c r="B138" s="269">
        <v>1678</v>
      </c>
      <c r="C138" s="269">
        <v>1680</v>
      </c>
      <c r="D138" s="272">
        <v>1</v>
      </c>
    </row>
    <row r="139" spans="1:4" ht="15.75" x14ac:dyDescent="0.25">
      <c r="A139" s="42" t="s">
        <v>7</v>
      </c>
      <c r="B139" s="269">
        <v>1362</v>
      </c>
      <c r="C139" s="269">
        <v>1380</v>
      </c>
      <c r="D139" s="272">
        <v>1.01</v>
      </c>
    </row>
    <row r="140" spans="1:4" ht="15.75" x14ac:dyDescent="0.25">
      <c r="A140" s="42" t="s">
        <v>8</v>
      </c>
      <c r="B140" s="269">
        <v>1147</v>
      </c>
      <c r="C140" s="269">
        <v>1150</v>
      </c>
      <c r="D140" s="272">
        <v>1</v>
      </c>
    </row>
    <row r="141" spans="1:4" ht="15.75" x14ac:dyDescent="0.25">
      <c r="A141" s="39" t="s">
        <v>1962</v>
      </c>
      <c r="B141" s="268"/>
      <c r="C141" s="268"/>
      <c r="D141" s="272"/>
    </row>
    <row r="142" spans="1:4" ht="15.75" x14ac:dyDescent="0.25">
      <c r="A142" s="42" t="s">
        <v>6</v>
      </c>
      <c r="B142" s="269">
        <v>2160</v>
      </c>
      <c r="C142" s="269">
        <v>2160</v>
      </c>
      <c r="D142" s="272">
        <v>1</v>
      </c>
    </row>
    <row r="143" spans="1:4" ht="15.75" x14ac:dyDescent="0.25">
      <c r="A143" s="42" t="s">
        <v>7</v>
      </c>
      <c r="B143" s="269">
        <v>1730</v>
      </c>
      <c r="C143" s="269">
        <v>1730</v>
      </c>
      <c r="D143" s="272">
        <v>1</v>
      </c>
    </row>
    <row r="144" spans="1:4" ht="15.75" x14ac:dyDescent="0.25">
      <c r="A144" s="42" t="s">
        <v>8</v>
      </c>
      <c r="B144" s="269">
        <v>1370</v>
      </c>
      <c r="C144" s="269">
        <v>1370</v>
      </c>
      <c r="D144" s="272">
        <v>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1" sqref="B11"/>
    </sheetView>
  </sheetViews>
  <sheetFormatPr defaultRowHeight="15" x14ac:dyDescent="0.25"/>
  <cols>
    <col min="1" max="1" width="57.5703125" customWidth="1"/>
    <col min="2" max="2" width="17.7109375" customWidth="1"/>
    <col min="3" max="3" width="13.5703125" customWidth="1"/>
    <col min="4" max="4" width="8.85546875" style="221"/>
  </cols>
  <sheetData>
    <row r="1" spans="1:4" ht="15.75" x14ac:dyDescent="0.25">
      <c r="A1" s="38" t="s">
        <v>1345</v>
      </c>
      <c r="B1" s="239" t="s">
        <v>1252</v>
      </c>
      <c r="C1" s="239" t="s">
        <v>1253</v>
      </c>
      <c r="D1" s="278" t="s">
        <v>1617</v>
      </c>
    </row>
    <row r="2" spans="1:4" ht="15.75" x14ac:dyDescent="0.25">
      <c r="A2" s="39" t="s">
        <v>1963</v>
      </c>
      <c r="B2" s="273"/>
      <c r="C2" s="273"/>
      <c r="D2" s="279"/>
    </row>
    <row r="3" spans="1:4" ht="18.75" x14ac:dyDescent="0.25">
      <c r="A3" s="39" t="s">
        <v>1964</v>
      </c>
      <c r="B3" s="274"/>
      <c r="C3" s="274"/>
      <c r="D3" s="280"/>
    </row>
    <row r="4" spans="1:4" ht="15.75" x14ac:dyDescent="0.25">
      <c r="A4" s="42" t="s">
        <v>1965</v>
      </c>
      <c r="B4" s="41">
        <v>3780</v>
      </c>
      <c r="C4" s="275">
        <v>3780</v>
      </c>
      <c r="D4" s="279">
        <v>1</v>
      </c>
    </row>
    <row r="5" spans="1:4" ht="15.75" x14ac:dyDescent="0.25">
      <c r="A5" s="42" t="s">
        <v>1966</v>
      </c>
      <c r="B5" s="40" t="s">
        <v>1967</v>
      </c>
      <c r="C5" s="275">
        <v>3060</v>
      </c>
      <c r="D5" s="279">
        <v>1</v>
      </c>
    </row>
    <row r="6" spans="1:4" ht="15.75" x14ac:dyDescent="0.25">
      <c r="A6" s="42" t="s">
        <v>1968</v>
      </c>
      <c r="B6" s="40" t="s">
        <v>1969</v>
      </c>
      <c r="C6" s="275">
        <v>2580</v>
      </c>
      <c r="D6" s="279">
        <v>1</v>
      </c>
    </row>
    <row r="7" spans="1:4" ht="15.75" x14ac:dyDescent="0.25">
      <c r="A7" s="42" t="s">
        <v>1970</v>
      </c>
      <c r="B7" s="41">
        <v>2580</v>
      </c>
      <c r="C7" s="275">
        <v>2580</v>
      </c>
      <c r="D7" s="279">
        <v>1</v>
      </c>
    </row>
    <row r="8" spans="1:4" ht="15.75" x14ac:dyDescent="0.25">
      <c r="A8" s="42" t="s">
        <v>1971</v>
      </c>
      <c r="B8" s="41">
        <v>2480</v>
      </c>
      <c r="C8" s="275">
        <v>2480</v>
      </c>
      <c r="D8" s="279">
        <v>1</v>
      </c>
    </row>
    <row r="9" spans="1:4" ht="15.75" x14ac:dyDescent="0.25">
      <c r="A9" s="42" t="s">
        <v>1972</v>
      </c>
      <c r="B9" s="41">
        <v>3030</v>
      </c>
      <c r="C9" s="275">
        <v>3030</v>
      </c>
      <c r="D9" s="279">
        <v>1</v>
      </c>
    </row>
    <row r="10" spans="1:4" ht="15.75" x14ac:dyDescent="0.25">
      <c r="A10" s="42" t="s">
        <v>1973</v>
      </c>
      <c r="B10" s="41">
        <v>3920</v>
      </c>
      <c r="C10" s="275">
        <v>3920</v>
      </c>
      <c r="D10" s="279">
        <v>1</v>
      </c>
    </row>
    <row r="11" spans="1:4" ht="15.75" x14ac:dyDescent="0.25">
      <c r="A11" s="42" t="s">
        <v>1974</v>
      </c>
      <c r="B11" s="41">
        <v>2480</v>
      </c>
      <c r="C11" s="275">
        <v>2480</v>
      </c>
      <c r="D11" s="279">
        <v>1</v>
      </c>
    </row>
    <row r="12" spans="1:4" ht="15.75" x14ac:dyDescent="0.25">
      <c r="A12" s="39" t="s">
        <v>1975</v>
      </c>
      <c r="B12" s="40"/>
      <c r="C12" s="273"/>
      <c r="D12" s="279"/>
    </row>
    <row r="13" spans="1:4" ht="15.75" x14ac:dyDescent="0.25">
      <c r="A13" s="42" t="s">
        <v>1976</v>
      </c>
      <c r="B13" s="40" t="s">
        <v>1977</v>
      </c>
      <c r="C13" s="273">
        <v>890</v>
      </c>
      <c r="D13" s="279">
        <v>1</v>
      </c>
    </row>
    <row r="14" spans="1:4" ht="15.75" x14ac:dyDescent="0.25">
      <c r="A14" s="42" t="s">
        <v>1978</v>
      </c>
      <c r="B14" s="40" t="s">
        <v>1977</v>
      </c>
      <c r="C14" s="273">
        <v>890</v>
      </c>
      <c r="D14" s="279">
        <v>1</v>
      </c>
    </row>
    <row r="15" spans="1:4" ht="15.75" x14ac:dyDescent="0.25">
      <c r="A15" s="42" t="s">
        <v>1979</v>
      </c>
      <c r="B15" s="40" t="s">
        <v>1980</v>
      </c>
      <c r="C15" s="273">
        <v>750</v>
      </c>
      <c r="D15" s="279">
        <v>1</v>
      </c>
    </row>
    <row r="16" spans="1:4" ht="15.75" x14ac:dyDescent="0.25">
      <c r="A16" s="42" t="s">
        <v>1981</v>
      </c>
      <c r="B16" s="40"/>
      <c r="C16" s="273"/>
      <c r="D16" s="279"/>
    </row>
    <row r="17" spans="1:4" ht="31.5" x14ac:dyDescent="0.25">
      <c r="A17" s="42" t="s">
        <v>1982</v>
      </c>
      <c r="B17" s="40" t="s">
        <v>1977</v>
      </c>
      <c r="C17" s="273">
        <v>890</v>
      </c>
      <c r="D17" s="279">
        <v>1</v>
      </c>
    </row>
    <row r="18" spans="1:4" ht="31.5" x14ac:dyDescent="0.25">
      <c r="A18" s="42" t="s">
        <v>1983</v>
      </c>
      <c r="B18" s="40" t="s">
        <v>1984</v>
      </c>
      <c r="C18" s="273">
        <v>640</v>
      </c>
      <c r="D18" s="279">
        <v>1</v>
      </c>
    </row>
    <row r="19" spans="1:4" ht="15.75" x14ac:dyDescent="0.25">
      <c r="A19" s="42" t="s">
        <v>1985</v>
      </c>
      <c r="B19" s="40"/>
      <c r="C19" s="273"/>
      <c r="D19" s="279"/>
    </row>
    <row r="20" spans="1:4" ht="31.5" x14ac:dyDescent="0.25">
      <c r="A20" s="42" t="s">
        <v>1986</v>
      </c>
      <c r="B20" s="40" t="s">
        <v>1987</v>
      </c>
      <c r="C20" s="275">
        <v>1560</v>
      </c>
      <c r="D20" s="279">
        <v>1</v>
      </c>
    </row>
    <row r="21" spans="1:4" ht="31.5" x14ac:dyDescent="0.25">
      <c r="A21" s="42" t="s">
        <v>1988</v>
      </c>
      <c r="B21" s="40" t="s">
        <v>1977</v>
      </c>
      <c r="C21" s="273">
        <v>890</v>
      </c>
      <c r="D21" s="279">
        <v>1</v>
      </c>
    </row>
    <row r="22" spans="1:4" ht="15.75" x14ac:dyDescent="0.25">
      <c r="A22" s="42" t="s">
        <v>1989</v>
      </c>
      <c r="B22" s="40">
        <v>560</v>
      </c>
      <c r="C22" s="273">
        <v>560</v>
      </c>
      <c r="D22" s="279">
        <v>1</v>
      </c>
    </row>
    <row r="23" spans="1:4" ht="15.75" x14ac:dyDescent="0.25">
      <c r="A23" s="276" t="s">
        <v>1990</v>
      </c>
      <c r="B23" s="40">
        <v>560</v>
      </c>
      <c r="C23" s="273">
        <v>560</v>
      </c>
      <c r="D23" s="279">
        <v>1</v>
      </c>
    </row>
    <row r="24" spans="1:4" ht="15.75" x14ac:dyDescent="0.25">
      <c r="A24" s="277" t="s">
        <v>1991</v>
      </c>
      <c r="B24" s="40"/>
      <c r="C24" s="273"/>
      <c r="D24" s="279"/>
    </row>
    <row r="25" spans="1:4" ht="15.75" x14ac:dyDescent="0.25">
      <c r="A25" s="276" t="s">
        <v>1992</v>
      </c>
      <c r="B25" s="40" t="s">
        <v>1993</v>
      </c>
      <c r="C25" s="273">
        <v>900</v>
      </c>
      <c r="D25" s="279">
        <v>1</v>
      </c>
    </row>
    <row r="26" spans="1:4" ht="15.75" x14ac:dyDescent="0.25">
      <c r="A26" s="276" t="s">
        <v>1994</v>
      </c>
      <c r="B26" s="40">
        <v>780</v>
      </c>
      <c r="C26" s="273">
        <v>780</v>
      </c>
      <c r="D26" s="279">
        <v>1</v>
      </c>
    </row>
    <row r="27" spans="1:4" ht="15.75" x14ac:dyDescent="0.25">
      <c r="A27" s="277" t="s">
        <v>1995</v>
      </c>
      <c r="B27" s="40">
        <v>450</v>
      </c>
      <c r="C27" s="273">
        <v>450</v>
      </c>
      <c r="D27" s="279">
        <v>1</v>
      </c>
    </row>
    <row r="28" spans="1:4" ht="15.75" x14ac:dyDescent="0.25">
      <c r="A28" s="277" t="s">
        <v>1996</v>
      </c>
      <c r="B28" s="40"/>
      <c r="C28" s="273"/>
      <c r="D28" s="279"/>
    </row>
    <row r="29" spans="1:4" ht="15.75" x14ac:dyDescent="0.25">
      <c r="A29" s="276" t="s">
        <v>6</v>
      </c>
      <c r="B29" s="40">
        <v>940</v>
      </c>
      <c r="C29" s="273">
        <v>940</v>
      </c>
      <c r="D29" s="279">
        <v>1</v>
      </c>
    </row>
    <row r="30" spans="1:4" ht="15.75" x14ac:dyDescent="0.25">
      <c r="A30" s="276" t="s">
        <v>7</v>
      </c>
      <c r="B30" s="40">
        <v>830</v>
      </c>
      <c r="C30" s="273">
        <v>830</v>
      </c>
      <c r="D30" s="279">
        <v>1</v>
      </c>
    </row>
    <row r="31" spans="1:4" ht="15.75" x14ac:dyDescent="0.25">
      <c r="A31" s="276" t="s">
        <v>8</v>
      </c>
      <c r="B31" s="40">
        <v>640</v>
      </c>
      <c r="C31" s="273">
        <v>640</v>
      </c>
      <c r="D31" s="279">
        <v>1</v>
      </c>
    </row>
    <row r="32" spans="1:4" ht="15.75" x14ac:dyDescent="0.25">
      <c r="A32" s="277" t="s">
        <v>1997</v>
      </c>
      <c r="B32" s="40"/>
      <c r="C32" s="273"/>
      <c r="D32" s="279"/>
    </row>
    <row r="33" spans="1:4" ht="15.75" x14ac:dyDescent="0.25">
      <c r="A33" s="276" t="s">
        <v>6</v>
      </c>
      <c r="B33" s="40">
        <v>1010</v>
      </c>
      <c r="C33" s="273">
        <v>1010</v>
      </c>
      <c r="D33" s="279">
        <v>1</v>
      </c>
    </row>
    <row r="34" spans="1:4" ht="15.75" x14ac:dyDescent="0.25">
      <c r="A34" s="276" t="s">
        <v>7</v>
      </c>
      <c r="B34" s="40">
        <v>880</v>
      </c>
      <c r="C34" s="273">
        <v>880</v>
      </c>
      <c r="D34" s="279">
        <v>1</v>
      </c>
    </row>
    <row r="35" spans="1:4" ht="15.75" x14ac:dyDescent="0.25">
      <c r="A35" s="276" t="s">
        <v>8</v>
      </c>
      <c r="B35" s="40">
        <v>710</v>
      </c>
      <c r="C35" s="273">
        <v>710</v>
      </c>
      <c r="D35" s="279">
        <v>1</v>
      </c>
    </row>
    <row r="36" spans="1:4" ht="15.75" x14ac:dyDescent="0.25">
      <c r="A36" s="277" t="s">
        <v>1998</v>
      </c>
      <c r="B36" s="40"/>
      <c r="C36" s="273"/>
      <c r="D36" s="279"/>
    </row>
    <row r="37" spans="1:4" ht="15.75" x14ac:dyDescent="0.25">
      <c r="A37" s="276" t="s">
        <v>6</v>
      </c>
      <c r="B37" s="40">
        <v>1060</v>
      </c>
      <c r="C37" s="273">
        <v>1060</v>
      </c>
      <c r="D37" s="279">
        <v>1</v>
      </c>
    </row>
    <row r="38" spans="1:4" ht="15.75" x14ac:dyDescent="0.25">
      <c r="A38" s="276" t="s">
        <v>7</v>
      </c>
      <c r="B38" s="40">
        <v>940</v>
      </c>
      <c r="C38" s="273">
        <v>940</v>
      </c>
      <c r="D38" s="279">
        <v>1</v>
      </c>
    </row>
    <row r="39" spans="1:4" ht="15.75" x14ac:dyDescent="0.25">
      <c r="A39" s="276" t="s">
        <v>8</v>
      </c>
      <c r="B39" s="40">
        <v>850</v>
      </c>
      <c r="C39" s="273">
        <v>850</v>
      </c>
      <c r="D39" s="279">
        <v>1</v>
      </c>
    </row>
    <row r="40" spans="1:4" ht="15.75" x14ac:dyDescent="0.25">
      <c r="A40" s="277" t="s">
        <v>1999</v>
      </c>
      <c r="B40" s="40"/>
      <c r="C40" s="273"/>
      <c r="D40" s="279"/>
    </row>
    <row r="41" spans="1:4" ht="15.75" x14ac:dyDescent="0.25">
      <c r="A41" s="276" t="s">
        <v>6</v>
      </c>
      <c r="B41" s="40">
        <v>890</v>
      </c>
      <c r="C41" s="273">
        <v>890</v>
      </c>
      <c r="D41" s="279">
        <v>1</v>
      </c>
    </row>
    <row r="42" spans="1:4" ht="15.75" x14ac:dyDescent="0.25">
      <c r="A42" s="276" t="s">
        <v>7</v>
      </c>
      <c r="B42" s="40">
        <v>810</v>
      </c>
      <c r="C42" s="273">
        <v>810</v>
      </c>
      <c r="D42" s="279">
        <v>1</v>
      </c>
    </row>
    <row r="43" spans="1:4" ht="15.75" x14ac:dyDescent="0.25">
      <c r="A43" s="276" t="s">
        <v>8</v>
      </c>
      <c r="B43" s="40">
        <v>580</v>
      </c>
      <c r="C43" s="273">
        <v>580</v>
      </c>
      <c r="D43" s="279">
        <v>1</v>
      </c>
    </row>
    <row r="44" spans="1:4" ht="15.75" x14ac:dyDescent="0.25">
      <c r="A44" s="277" t="s">
        <v>2000</v>
      </c>
      <c r="B44" s="40"/>
      <c r="C44" s="273"/>
      <c r="D44" s="279"/>
    </row>
    <row r="45" spans="1:4" ht="15.75" x14ac:dyDescent="0.25">
      <c r="A45" s="276" t="s">
        <v>6</v>
      </c>
      <c r="B45" s="40">
        <v>780</v>
      </c>
      <c r="C45" s="273">
        <v>780</v>
      </c>
      <c r="D45" s="279">
        <v>1</v>
      </c>
    </row>
    <row r="46" spans="1:4" ht="15.75" x14ac:dyDescent="0.25">
      <c r="A46" s="276" t="s">
        <v>7</v>
      </c>
      <c r="B46" s="40">
        <v>690</v>
      </c>
      <c r="C46" s="273">
        <v>690</v>
      </c>
      <c r="D46" s="279">
        <v>1</v>
      </c>
    </row>
    <row r="47" spans="1:4" ht="15.75" x14ac:dyDescent="0.25">
      <c r="A47" s="276" t="s">
        <v>8</v>
      </c>
      <c r="B47" s="40">
        <v>620</v>
      </c>
      <c r="C47" s="273">
        <v>620</v>
      </c>
      <c r="D47" s="279">
        <v>1</v>
      </c>
    </row>
    <row r="48" spans="1:4" ht="15.75" x14ac:dyDescent="0.25">
      <c r="A48" s="277" t="s">
        <v>2001</v>
      </c>
      <c r="B48" s="40"/>
      <c r="C48" s="273"/>
      <c r="D48" s="279"/>
    </row>
    <row r="49" spans="1:4" ht="15.75" x14ac:dyDescent="0.25">
      <c r="A49" s="276" t="s">
        <v>6</v>
      </c>
      <c r="B49" s="40">
        <v>560</v>
      </c>
      <c r="C49" s="273">
        <v>560</v>
      </c>
      <c r="D49" s="279">
        <v>1</v>
      </c>
    </row>
    <row r="50" spans="1:4" ht="15.75" x14ac:dyDescent="0.25">
      <c r="A50" s="276" t="s">
        <v>7</v>
      </c>
      <c r="B50" s="40">
        <v>500</v>
      </c>
      <c r="C50" s="273">
        <v>500</v>
      </c>
      <c r="D50" s="279">
        <v>1</v>
      </c>
    </row>
    <row r="51" spans="1:4" ht="15.75" x14ac:dyDescent="0.25">
      <c r="A51" s="276" t="s">
        <v>8</v>
      </c>
      <c r="B51" s="40">
        <v>450</v>
      </c>
      <c r="C51" s="273">
        <v>450</v>
      </c>
      <c r="D51" s="279">
        <v>1</v>
      </c>
    </row>
    <row r="52" spans="1:4" ht="15.75" x14ac:dyDescent="0.25">
      <c r="A52" s="277" t="s">
        <v>2002</v>
      </c>
      <c r="B52" s="40"/>
      <c r="C52" s="273"/>
      <c r="D52" s="279"/>
    </row>
    <row r="53" spans="1:4" ht="15.75" x14ac:dyDescent="0.25">
      <c r="A53" s="276" t="s">
        <v>6</v>
      </c>
      <c r="B53" s="40">
        <v>530</v>
      </c>
      <c r="C53" s="273">
        <v>530</v>
      </c>
      <c r="D53" s="279">
        <v>1</v>
      </c>
    </row>
    <row r="54" spans="1:4" ht="15.75" x14ac:dyDescent="0.25">
      <c r="A54" s="276" t="s">
        <v>7</v>
      </c>
      <c r="B54" s="40">
        <v>470</v>
      </c>
      <c r="C54" s="273">
        <v>470</v>
      </c>
      <c r="D54" s="279">
        <v>1</v>
      </c>
    </row>
    <row r="55" spans="1:4" ht="15.75" x14ac:dyDescent="0.25">
      <c r="A55" s="276" t="s">
        <v>8</v>
      </c>
      <c r="B55" s="40">
        <v>430</v>
      </c>
      <c r="C55" s="273">
        <v>430</v>
      </c>
      <c r="D55" s="279">
        <v>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8" sqref="C8"/>
    </sheetView>
  </sheetViews>
  <sheetFormatPr defaultRowHeight="15" x14ac:dyDescent="0.25"/>
  <cols>
    <col min="1" max="1" width="54.28515625" customWidth="1"/>
    <col min="2" max="2" width="17" customWidth="1"/>
    <col min="3" max="3" width="15.28515625" customWidth="1"/>
    <col min="4" max="4" width="8.85546875" style="221"/>
  </cols>
  <sheetData>
    <row r="1" spans="1:4" ht="15.75" x14ac:dyDescent="0.25">
      <c r="A1" s="38" t="s">
        <v>1345</v>
      </c>
      <c r="B1" s="239" t="s">
        <v>1252</v>
      </c>
      <c r="C1" s="239" t="s">
        <v>1253</v>
      </c>
      <c r="D1" s="278" t="s">
        <v>1617</v>
      </c>
    </row>
    <row r="2" spans="1:4" ht="15.75" x14ac:dyDescent="0.25">
      <c r="A2" s="39" t="s">
        <v>2003</v>
      </c>
      <c r="B2" s="273"/>
      <c r="C2" s="273"/>
      <c r="D2" s="279"/>
    </row>
    <row r="3" spans="1:4" ht="15.75" x14ac:dyDescent="0.25">
      <c r="A3" s="39" t="s">
        <v>1845</v>
      </c>
      <c r="B3" s="273"/>
      <c r="C3" s="273"/>
      <c r="D3" s="279"/>
    </row>
    <row r="4" spans="1:4" ht="47.25" x14ac:dyDescent="0.25">
      <c r="A4" s="42" t="s">
        <v>2004</v>
      </c>
      <c r="B4" s="273" t="s">
        <v>2005</v>
      </c>
      <c r="C4" s="275">
        <v>2170</v>
      </c>
      <c r="D4" s="279">
        <v>1</v>
      </c>
    </row>
    <row r="5" spans="1:4" ht="31.5" x14ac:dyDescent="0.25">
      <c r="A5" s="42" t="s">
        <v>2006</v>
      </c>
      <c r="B5" s="41">
        <v>1080</v>
      </c>
      <c r="C5" s="275">
        <v>1080</v>
      </c>
      <c r="D5" s="279">
        <v>1</v>
      </c>
    </row>
    <row r="6" spans="1:4" ht="15.75" x14ac:dyDescent="0.25">
      <c r="A6" s="42" t="s">
        <v>2007</v>
      </c>
      <c r="B6" s="40"/>
      <c r="C6" s="273"/>
      <c r="D6" s="279"/>
    </row>
    <row r="7" spans="1:4" ht="31.5" x14ac:dyDescent="0.25">
      <c r="A7" s="42" t="s">
        <v>2008</v>
      </c>
      <c r="B7" s="40" t="s">
        <v>2009</v>
      </c>
      <c r="C7" s="275">
        <v>1590</v>
      </c>
      <c r="D7" s="279">
        <v>1</v>
      </c>
    </row>
    <row r="8" spans="1:4" ht="15.75" x14ac:dyDescent="0.25">
      <c r="A8" s="42" t="s">
        <v>2010</v>
      </c>
      <c r="B8" s="40">
        <v>240</v>
      </c>
      <c r="C8" s="273">
        <v>240</v>
      </c>
      <c r="D8" s="279">
        <v>1</v>
      </c>
    </row>
    <row r="9" spans="1:4" ht="15.75" x14ac:dyDescent="0.25">
      <c r="A9" s="42" t="s">
        <v>2011</v>
      </c>
      <c r="B9" s="40">
        <v>200</v>
      </c>
      <c r="C9" s="273">
        <v>200</v>
      </c>
      <c r="D9" s="279">
        <v>1</v>
      </c>
    </row>
    <row r="10" spans="1:4" ht="15.75" x14ac:dyDescent="0.25">
      <c r="A10" s="42" t="s">
        <v>2012</v>
      </c>
      <c r="B10" s="40" t="s">
        <v>2013</v>
      </c>
      <c r="C10" s="273">
        <v>340</v>
      </c>
      <c r="D10" s="279">
        <v>1.1299999999999999</v>
      </c>
    </row>
    <row r="11" spans="1:4" ht="31.5" x14ac:dyDescent="0.25">
      <c r="A11" s="277" t="s">
        <v>2014</v>
      </c>
      <c r="B11" s="38"/>
      <c r="C11" s="273"/>
      <c r="D11" s="279"/>
    </row>
    <row r="12" spans="1:4" ht="15.75" x14ac:dyDescent="0.25">
      <c r="A12" s="276" t="s">
        <v>6</v>
      </c>
      <c r="B12" s="40">
        <v>770</v>
      </c>
      <c r="C12" s="273">
        <v>770</v>
      </c>
      <c r="D12" s="279">
        <v>1</v>
      </c>
    </row>
    <row r="13" spans="1:4" ht="15.75" x14ac:dyDescent="0.25">
      <c r="A13" s="276" t="s">
        <v>7</v>
      </c>
      <c r="B13" s="40">
        <v>600</v>
      </c>
      <c r="C13" s="273">
        <v>600</v>
      </c>
      <c r="D13" s="279">
        <v>1</v>
      </c>
    </row>
    <row r="14" spans="1:4" ht="15.75" x14ac:dyDescent="0.25">
      <c r="A14" s="276" t="s">
        <v>8</v>
      </c>
      <c r="B14" s="40">
        <v>460</v>
      </c>
      <c r="C14" s="273">
        <v>460</v>
      </c>
      <c r="D14" s="279">
        <v>1</v>
      </c>
    </row>
    <row r="15" spans="1:4" ht="31.5" x14ac:dyDescent="0.25">
      <c r="A15" s="277" t="s">
        <v>2015</v>
      </c>
      <c r="B15" s="40"/>
      <c r="C15" s="273"/>
      <c r="D15" s="279"/>
    </row>
    <row r="16" spans="1:4" ht="15.75" x14ac:dyDescent="0.25">
      <c r="A16" s="276" t="s">
        <v>6</v>
      </c>
      <c r="B16" s="40">
        <v>240</v>
      </c>
      <c r="C16" s="273">
        <v>240</v>
      </c>
      <c r="D16" s="279">
        <v>1</v>
      </c>
    </row>
    <row r="17" spans="1:4" ht="15.75" x14ac:dyDescent="0.25">
      <c r="A17" s="276" t="s">
        <v>7</v>
      </c>
      <c r="B17" s="40">
        <v>220</v>
      </c>
      <c r="C17" s="273">
        <v>220</v>
      </c>
      <c r="D17" s="279">
        <v>1</v>
      </c>
    </row>
    <row r="18" spans="1:4" ht="15.75" x14ac:dyDescent="0.25">
      <c r="A18" s="276" t="s">
        <v>8</v>
      </c>
      <c r="B18" s="40">
        <v>190</v>
      </c>
      <c r="C18" s="273">
        <v>190</v>
      </c>
      <c r="D18" s="279">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D1" sqref="D1:D1048576"/>
    </sheetView>
  </sheetViews>
  <sheetFormatPr defaultRowHeight="15" x14ac:dyDescent="0.25"/>
  <cols>
    <col min="1" max="1" width="55.85546875" customWidth="1"/>
    <col min="2" max="2" width="16.7109375" customWidth="1"/>
    <col min="3" max="3" width="15.7109375" customWidth="1"/>
    <col min="4" max="4" width="8.85546875" style="221"/>
  </cols>
  <sheetData>
    <row r="1" spans="1:4" ht="16.5" x14ac:dyDescent="0.25">
      <c r="A1" s="230" t="s">
        <v>1615</v>
      </c>
      <c r="B1" s="224" t="s">
        <v>1252</v>
      </c>
      <c r="C1" s="224" t="s">
        <v>1616</v>
      </c>
      <c r="D1" s="237" t="s">
        <v>1617</v>
      </c>
    </row>
    <row r="2" spans="1:4" ht="16.5" x14ac:dyDescent="0.25">
      <c r="A2" s="233" t="s">
        <v>1964</v>
      </c>
      <c r="B2" s="234"/>
      <c r="C2" s="234"/>
      <c r="D2" s="250"/>
    </row>
    <row r="3" spans="1:4" ht="16.5" x14ac:dyDescent="0.25">
      <c r="A3" s="228" t="s">
        <v>2016</v>
      </c>
      <c r="B3" s="231">
        <v>1620</v>
      </c>
      <c r="C3" s="281">
        <v>1620</v>
      </c>
      <c r="D3" s="238">
        <v>1</v>
      </c>
    </row>
    <row r="4" spans="1:4" ht="16.5" x14ac:dyDescent="0.25">
      <c r="A4" s="228" t="s">
        <v>2017</v>
      </c>
      <c r="B4" s="248">
        <v>2430</v>
      </c>
      <c r="C4" s="254">
        <v>2440</v>
      </c>
      <c r="D4" s="251">
        <v>1</v>
      </c>
    </row>
    <row r="5" spans="1:4" ht="16.5" x14ac:dyDescent="0.25">
      <c r="A5" s="228" t="s">
        <v>2018</v>
      </c>
      <c r="B5" s="248">
        <v>1430</v>
      </c>
      <c r="C5" s="254">
        <v>1430</v>
      </c>
      <c r="D5" s="251">
        <v>1</v>
      </c>
    </row>
    <row r="6" spans="1:4" ht="16.5" x14ac:dyDescent="0.25">
      <c r="A6" s="228" t="s">
        <v>2019</v>
      </c>
      <c r="B6" s="248">
        <v>1520</v>
      </c>
      <c r="C6" s="254">
        <v>1520</v>
      </c>
      <c r="D6" s="251">
        <v>1</v>
      </c>
    </row>
    <row r="7" spans="1:4" ht="33" x14ac:dyDescent="0.25">
      <c r="A7" s="233" t="s">
        <v>2020</v>
      </c>
      <c r="B7" s="248">
        <v>1520</v>
      </c>
      <c r="C7" s="248">
        <v>1520</v>
      </c>
      <c r="D7" s="251">
        <v>1</v>
      </c>
    </row>
    <row r="8" spans="1:4" ht="16.5" x14ac:dyDescent="0.25">
      <c r="A8" s="233" t="s">
        <v>2021</v>
      </c>
      <c r="B8" s="247"/>
      <c r="C8" s="247"/>
      <c r="D8" s="251"/>
    </row>
    <row r="9" spans="1:4" ht="16.5" x14ac:dyDescent="0.25">
      <c r="A9" s="228" t="s">
        <v>2022</v>
      </c>
      <c r="B9" s="248">
        <v>1255</v>
      </c>
      <c r="C9" s="248">
        <v>1260</v>
      </c>
      <c r="D9" s="251">
        <v>1</v>
      </c>
    </row>
    <row r="10" spans="1:4" ht="33" x14ac:dyDescent="0.25">
      <c r="A10" s="228" t="s">
        <v>2023</v>
      </c>
      <c r="B10" s="247">
        <v>742</v>
      </c>
      <c r="C10" s="247">
        <v>750</v>
      </c>
      <c r="D10" s="251">
        <v>1.01</v>
      </c>
    </row>
    <row r="11" spans="1:4" ht="16.5" x14ac:dyDescent="0.25">
      <c r="A11" s="233" t="s">
        <v>2024</v>
      </c>
      <c r="B11" s="247"/>
      <c r="C11" s="247"/>
      <c r="D11" s="251"/>
    </row>
    <row r="12" spans="1:4" ht="33" x14ac:dyDescent="0.25">
      <c r="A12" s="228" t="s">
        <v>2025</v>
      </c>
      <c r="B12" s="247">
        <v>860</v>
      </c>
      <c r="C12" s="247">
        <v>860</v>
      </c>
      <c r="D12" s="251">
        <v>1</v>
      </c>
    </row>
    <row r="13" spans="1:4" ht="16.5" x14ac:dyDescent="0.25">
      <c r="A13" s="233" t="s">
        <v>2026</v>
      </c>
      <c r="B13" s="247"/>
      <c r="C13" s="230"/>
      <c r="D13" s="251"/>
    </row>
    <row r="14" spans="1:4" ht="16.5" x14ac:dyDescent="0.25">
      <c r="A14" s="228" t="s">
        <v>2027</v>
      </c>
      <c r="B14" s="247">
        <v>732</v>
      </c>
      <c r="C14" s="247">
        <v>740</v>
      </c>
      <c r="D14" s="251">
        <v>1.01</v>
      </c>
    </row>
    <row r="15" spans="1:4" ht="16.5" x14ac:dyDescent="0.25">
      <c r="A15" s="228" t="s">
        <v>2028</v>
      </c>
      <c r="B15" s="247">
        <v>663</v>
      </c>
      <c r="C15" s="247">
        <v>670</v>
      </c>
      <c r="D15" s="251">
        <v>1.01</v>
      </c>
    </row>
    <row r="16" spans="1:4" ht="16.5" x14ac:dyDescent="0.25">
      <c r="A16" s="233" t="s">
        <v>2029</v>
      </c>
      <c r="B16" s="247"/>
      <c r="C16" s="247"/>
      <c r="D16" s="251"/>
    </row>
    <row r="17" spans="1:4" ht="16.5" x14ac:dyDescent="0.25">
      <c r="A17" s="228" t="s">
        <v>6</v>
      </c>
      <c r="B17" s="247">
        <v>996</v>
      </c>
      <c r="C17" s="248">
        <v>1000</v>
      </c>
      <c r="D17" s="251">
        <v>1</v>
      </c>
    </row>
    <row r="18" spans="1:4" ht="16.5" x14ac:dyDescent="0.25">
      <c r="A18" s="228" t="s">
        <v>7</v>
      </c>
      <c r="B18" s="247">
        <v>850</v>
      </c>
      <c r="C18" s="247">
        <v>850</v>
      </c>
      <c r="D18" s="251">
        <v>1</v>
      </c>
    </row>
    <row r="19" spans="1:4" ht="16.5" x14ac:dyDescent="0.25">
      <c r="A19" s="228" t="s">
        <v>8</v>
      </c>
      <c r="B19" s="247">
        <v>742</v>
      </c>
      <c r="C19" s="247">
        <v>750</v>
      </c>
      <c r="D19" s="251">
        <v>1.01</v>
      </c>
    </row>
    <row r="20" spans="1:4" ht="16.5" x14ac:dyDescent="0.25">
      <c r="A20" s="233" t="s">
        <v>2030</v>
      </c>
      <c r="B20" s="247"/>
      <c r="C20" s="247"/>
      <c r="D20" s="251"/>
    </row>
    <row r="21" spans="1:4" ht="16.5" x14ac:dyDescent="0.25">
      <c r="A21" s="228" t="s">
        <v>6</v>
      </c>
      <c r="B21" s="247">
        <v>742</v>
      </c>
      <c r="C21" s="247">
        <v>750</v>
      </c>
      <c r="D21" s="251">
        <v>1.01</v>
      </c>
    </row>
    <row r="22" spans="1:4" ht="16.5" x14ac:dyDescent="0.25">
      <c r="A22" s="228" t="s">
        <v>7</v>
      </c>
      <c r="B22" s="247">
        <v>592</v>
      </c>
      <c r="C22" s="247">
        <v>600</v>
      </c>
      <c r="D22" s="251">
        <v>1.01</v>
      </c>
    </row>
    <row r="23" spans="1:4" ht="16.5" x14ac:dyDescent="0.25">
      <c r="A23" s="228" t="s">
        <v>8</v>
      </c>
      <c r="B23" s="247">
        <v>523</v>
      </c>
      <c r="C23" s="247">
        <v>530</v>
      </c>
      <c r="D23" s="251">
        <v>1.01</v>
      </c>
    </row>
    <row r="24" spans="1:4" ht="16.5" x14ac:dyDescent="0.25">
      <c r="A24" s="233" t="s">
        <v>2031</v>
      </c>
      <c r="B24" s="247"/>
      <c r="C24" s="247"/>
      <c r="D24" s="251"/>
    </row>
    <row r="25" spans="1:4" ht="16.5" x14ac:dyDescent="0.25">
      <c r="A25" s="228" t="s">
        <v>6</v>
      </c>
      <c r="B25" s="247">
        <v>742</v>
      </c>
      <c r="C25" s="247">
        <v>750</v>
      </c>
      <c r="D25" s="251">
        <v>1.01</v>
      </c>
    </row>
    <row r="26" spans="1:4" ht="16.5" x14ac:dyDescent="0.25">
      <c r="A26" s="228" t="s">
        <v>7</v>
      </c>
      <c r="B26" s="247">
        <v>592</v>
      </c>
      <c r="C26" s="247">
        <v>600</v>
      </c>
      <c r="D26" s="251">
        <v>1.01</v>
      </c>
    </row>
    <row r="27" spans="1:4" ht="16.5" x14ac:dyDescent="0.25">
      <c r="A27" s="228" t="s">
        <v>8</v>
      </c>
      <c r="B27" s="247">
        <v>523</v>
      </c>
      <c r="C27" s="247">
        <v>530</v>
      </c>
      <c r="D27" s="251">
        <v>1.01</v>
      </c>
    </row>
    <row r="28" spans="1:4" ht="16.5" x14ac:dyDescent="0.25">
      <c r="A28" s="233" t="s">
        <v>2032</v>
      </c>
      <c r="B28" s="247"/>
      <c r="C28" s="247"/>
      <c r="D28" s="251"/>
    </row>
    <row r="29" spans="1:4" ht="16.5" x14ac:dyDescent="0.25">
      <c r="A29" s="228" t="s">
        <v>6</v>
      </c>
      <c r="B29" s="247">
        <v>996</v>
      </c>
      <c r="C29" s="248">
        <v>1000</v>
      </c>
      <c r="D29" s="251">
        <v>1</v>
      </c>
    </row>
    <row r="30" spans="1:4" ht="16.5" x14ac:dyDescent="0.25">
      <c r="A30" s="228" t="s">
        <v>7</v>
      </c>
      <c r="B30" s="247">
        <v>742</v>
      </c>
      <c r="C30" s="247">
        <v>750</v>
      </c>
      <c r="D30" s="251">
        <v>1.01</v>
      </c>
    </row>
    <row r="31" spans="1:4" ht="16.5" x14ac:dyDescent="0.25">
      <c r="A31" s="228" t="s">
        <v>8</v>
      </c>
      <c r="B31" s="247">
        <v>658</v>
      </c>
      <c r="C31" s="247">
        <v>660</v>
      </c>
      <c r="D31" s="251">
        <v>1</v>
      </c>
    </row>
    <row r="32" spans="1:4" ht="16.5" x14ac:dyDescent="0.25">
      <c r="A32" s="233" t="s">
        <v>2033</v>
      </c>
      <c r="B32" s="247"/>
      <c r="C32" s="247"/>
      <c r="D32" s="251"/>
    </row>
    <row r="33" spans="1:4" ht="16.5" x14ac:dyDescent="0.25">
      <c r="A33" s="228" t="s">
        <v>6</v>
      </c>
      <c r="B33" s="247">
        <v>742</v>
      </c>
      <c r="C33" s="247">
        <v>750</v>
      </c>
      <c r="D33" s="251">
        <v>1.01</v>
      </c>
    </row>
    <row r="34" spans="1:4" ht="16.5" x14ac:dyDescent="0.25">
      <c r="A34" s="228" t="s">
        <v>7</v>
      </c>
      <c r="B34" s="247">
        <v>592</v>
      </c>
      <c r="C34" s="247">
        <v>600</v>
      </c>
      <c r="D34" s="251">
        <v>1.01</v>
      </c>
    </row>
    <row r="35" spans="1:4" ht="16.5" x14ac:dyDescent="0.25">
      <c r="A35" s="228" t="s">
        <v>8</v>
      </c>
      <c r="B35" s="247">
        <v>523</v>
      </c>
      <c r="C35" s="247">
        <v>530</v>
      </c>
      <c r="D35" s="251">
        <v>1.01</v>
      </c>
    </row>
    <row r="36" spans="1:4" ht="16.5" x14ac:dyDescent="0.25">
      <c r="A36" s="233" t="s">
        <v>2034</v>
      </c>
      <c r="B36" s="247"/>
      <c r="C36" s="247"/>
      <c r="D36" s="251"/>
    </row>
    <row r="37" spans="1:4" ht="16.5" x14ac:dyDescent="0.25">
      <c r="A37" s="228" t="s">
        <v>6</v>
      </c>
      <c r="B37" s="247">
        <v>760</v>
      </c>
      <c r="C37" s="247">
        <v>760</v>
      </c>
      <c r="D37" s="251">
        <v>1</v>
      </c>
    </row>
    <row r="38" spans="1:4" ht="16.5" x14ac:dyDescent="0.25">
      <c r="A38" s="228" t="s">
        <v>7</v>
      </c>
      <c r="B38" s="247">
        <v>690</v>
      </c>
      <c r="C38" s="247">
        <v>690</v>
      </c>
      <c r="D38" s="251">
        <v>1</v>
      </c>
    </row>
    <row r="39" spans="1:4" ht="16.5" x14ac:dyDescent="0.25">
      <c r="A39" s="228" t="s">
        <v>8</v>
      </c>
      <c r="B39" s="247">
        <v>650</v>
      </c>
      <c r="C39" s="247">
        <v>650</v>
      </c>
      <c r="D39" s="251">
        <v>1</v>
      </c>
    </row>
    <row r="40" spans="1:4" ht="16.5" x14ac:dyDescent="0.25">
      <c r="A40" s="301" t="s">
        <v>1666</v>
      </c>
      <c r="B40" s="301"/>
      <c r="C40" s="301"/>
      <c r="D40" s="301"/>
    </row>
    <row r="41" spans="1:4" ht="16.5" x14ac:dyDescent="0.25">
      <c r="A41" s="233" t="s">
        <v>2035</v>
      </c>
      <c r="B41" s="247"/>
      <c r="C41" s="248">
        <v>600</v>
      </c>
      <c r="D41" s="251"/>
    </row>
  </sheetData>
  <mergeCells count="1">
    <mergeCell ref="A40:D4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9" workbookViewId="0">
      <selection activeCell="C6" sqref="C6"/>
    </sheetView>
  </sheetViews>
  <sheetFormatPr defaultRowHeight="15" x14ac:dyDescent="0.25"/>
  <cols>
    <col min="1" max="1" width="61.85546875" customWidth="1"/>
    <col min="2" max="2" width="17.5703125" customWidth="1"/>
    <col min="3" max="3" width="16.28515625" customWidth="1"/>
    <col min="4" max="4" width="8.85546875" style="221"/>
  </cols>
  <sheetData>
    <row r="1" spans="1:4" s="244" customFormat="1" ht="63" x14ac:dyDescent="0.25">
      <c r="A1" s="38" t="s">
        <v>1345</v>
      </c>
      <c r="B1" s="38" t="s">
        <v>1252</v>
      </c>
      <c r="C1" s="38" t="s">
        <v>1253</v>
      </c>
      <c r="D1" s="270" t="s">
        <v>1617</v>
      </c>
    </row>
    <row r="2" spans="1:4" ht="15.75" x14ac:dyDescent="0.25">
      <c r="A2" s="39" t="s">
        <v>2036</v>
      </c>
      <c r="B2" s="282"/>
      <c r="C2" s="282"/>
      <c r="D2" s="287"/>
    </row>
    <row r="3" spans="1:4" ht="18.75" x14ac:dyDescent="0.3">
      <c r="A3" s="39" t="s">
        <v>2037</v>
      </c>
      <c r="B3" s="282"/>
      <c r="C3" s="283"/>
      <c r="D3" s="280"/>
    </row>
    <row r="4" spans="1:4" ht="15.75" x14ac:dyDescent="0.25">
      <c r="A4" s="42" t="s">
        <v>2038</v>
      </c>
      <c r="B4" s="268" t="s">
        <v>2039</v>
      </c>
      <c r="C4" s="284">
        <v>1090</v>
      </c>
      <c r="D4" s="279">
        <v>1</v>
      </c>
    </row>
    <row r="5" spans="1:4" ht="15.75" x14ac:dyDescent="0.25">
      <c r="A5" s="42" t="s">
        <v>2040</v>
      </c>
      <c r="B5" s="268" t="s">
        <v>2041</v>
      </c>
      <c r="C5" s="284">
        <v>1320</v>
      </c>
      <c r="D5" s="279">
        <v>1</v>
      </c>
    </row>
    <row r="6" spans="1:4" ht="15.75" x14ac:dyDescent="0.25">
      <c r="A6" s="42" t="s">
        <v>2042</v>
      </c>
      <c r="B6" s="268" t="s">
        <v>2043</v>
      </c>
      <c r="C6" s="285">
        <v>770</v>
      </c>
      <c r="D6" s="279">
        <v>1</v>
      </c>
    </row>
    <row r="7" spans="1:4" ht="15.75" x14ac:dyDescent="0.25">
      <c r="A7" s="42" t="s">
        <v>2044</v>
      </c>
      <c r="B7" s="268">
        <v>860</v>
      </c>
      <c r="C7" s="285">
        <v>860</v>
      </c>
      <c r="D7" s="279">
        <v>1</v>
      </c>
    </row>
    <row r="8" spans="1:4" ht="15.75" x14ac:dyDescent="0.25">
      <c r="A8" s="42" t="s">
        <v>2045</v>
      </c>
      <c r="B8" s="268">
        <v>770</v>
      </c>
      <c r="C8" s="285">
        <v>770</v>
      </c>
      <c r="D8" s="279">
        <v>1</v>
      </c>
    </row>
    <row r="9" spans="1:4" ht="15.75" x14ac:dyDescent="0.25">
      <c r="A9" s="39" t="s">
        <v>1826</v>
      </c>
      <c r="B9" s="268"/>
      <c r="C9" s="285"/>
      <c r="D9" s="287"/>
    </row>
    <row r="10" spans="1:4" ht="15.75" x14ac:dyDescent="0.25">
      <c r="A10" s="42" t="s">
        <v>2046</v>
      </c>
      <c r="B10" s="268">
        <v>770</v>
      </c>
      <c r="C10" s="285">
        <v>770</v>
      </c>
      <c r="D10" s="279">
        <v>1</v>
      </c>
    </row>
    <row r="11" spans="1:4" ht="15.75" x14ac:dyDescent="0.25">
      <c r="A11" s="39" t="s">
        <v>2047</v>
      </c>
      <c r="B11" s="268"/>
      <c r="C11" s="285"/>
      <c r="D11" s="279"/>
    </row>
    <row r="12" spans="1:4" ht="31.5" x14ac:dyDescent="0.25">
      <c r="A12" s="42" t="s">
        <v>2048</v>
      </c>
      <c r="B12" s="268"/>
      <c r="C12" s="285"/>
      <c r="D12" s="279"/>
    </row>
    <row r="13" spans="1:4" ht="15.75" x14ac:dyDescent="0.25">
      <c r="A13" s="42" t="s">
        <v>2049</v>
      </c>
      <c r="B13" s="269">
        <v>3390</v>
      </c>
      <c r="C13" s="284">
        <v>3390</v>
      </c>
      <c r="D13" s="279">
        <v>1</v>
      </c>
    </row>
    <row r="14" spans="1:4" ht="15.75" x14ac:dyDescent="0.25">
      <c r="A14" s="42" t="s">
        <v>2050</v>
      </c>
      <c r="B14" s="269">
        <v>2910</v>
      </c>
      <c r="C14" s="284">
        <v>2910</v>
      </c>
      <c r="D14" s="279">
        <v>1</v>
      </c>
    </row>
    <row r="15" spans="1:4" ht="15.75" x14ac:dyDescent="0.25">
      <c r="A15" s="42" t="s">
        <v>2051</v>
      </c>
      <c r="B15" s="268" t="s">
        <v>2052</v>
      </c>
      <c r="C15" s="284">
        <v>2080</v>
      </c>
      <c r="D15" s="279">
        <v>1</v>
      </c>
    </row>
    <row r="16" spans="1:4" ht="15.75" x14ac:dyDescent="0.25">
      <c r="A16" s="42" t="s">
        <v>2053</v>
      </c>
      <c r="B16" s="268" t="s">
        <v>2054</v>
      </c>
      <c r="C16" s="284">
        <v>1650</v>
      </c>
      <c r="D16" s="279">
        <v>1</v>
      </c>
    </row>
    <row r="17" spans="1:4" ht="15.75" x14ac:dyDescent="0.25">
      <c r="A17" s="42" t="s">
        <v>2055</v>
      </c>
      <c r="B17" s="268" t="s">
        <v>2056</v>
      </c>
      <c r="C17" s="284">
        <v>1620</v>
      </c>
      <c r="D17" s="279">
        <v>1</v>
      </c>
    </row>
    <row r="18" spans="1:4" ht="15.75" x14ac:dyDescent="0.25">
      <c r="A18" s="42" t="s">
        <v>2057</v>
      </c>
      <c r="B18" s="268" t="s">
        <v>2058</v>
      </c>
      <c r="C18" s="284">
        <v>1450</v>
      </c>
      <c r="D18" s="279">
        <v>1</v>
      </c>
    </row>
    <row r="19" spans="1:4" ht="15.75" x14ac:dyDescent="0.25">
      <c r="A19" s="42" t="s">
        <v>2059</v>
      </c>
      <c r="B19" s="268" t="s">
        <v>2041</v>
      </c>
      <c r="C19" s="284">
        <v>1320</v>
      </c>
      <c r="D19" s="279">
        <v>1</v>
      </c>
    </row>
    <row r="20" spans="1:4" ht="31.5" x14ac:dyDescent="0.25">
      <c r="A20" s="42" t="s">
        <v>2060</v>
      </c>
      <c r="B20" s="269">
        <v>1070</v>
      </c>
      <c r="C20" s="284">
        <v>1070</v>
      </c>
      <c r="D20" s="279">
        <v>1</v>
      </c>
    </row>
    <row r="21" spans="1:4" ht="31.5" x14ac:dyDescent="0.25">
      <c r="A21" s="42" t="s">
        <v>2061</v>
      </c>
      <c r="B21" s="268">
        <v>970</v>
      </c>
      <c r="C21" s="285">
        <v>970</v>
      </c>
      <c r="D21" s="279">
        <v>1</v>
      </c>
    </row>
    <row r="22" spans="1:4" ht="15.75" x14ac:dyDescent="0.25">
      <c r="A22" s="39" t="s">
        <v>2024</v>
      </c>
      <c r="B22" s="268"/>
      <c r="C22" s="285"/>
      <c r="D22" s="279"/>
    </row>
    <row r="23" spans="1:4" ht="15.75" x14ac:dyDescent="0.25">
      <c r="A23" s="42" t="s">
        <v>2062</v>
      </c>
      <c r="B23" s="268" t="s">
        <v>2063</v>
      </c>
      <c r="C23" s="285">
        <v>920</v>
      </c>
      <c r="D23" s="279">
        <v>1</v>
      </c>
    </row>
    <row r="24" spans="1:4" ht="31.5" x14ac:dyDescent="0.25">
      <c r="A24" s="276" t="s">
        <v>2064</v>
      </c>
      <c r="B24" s="268" t="s">
        <v>2065</v>
      </c>
      <c r="C24" s="284">
        <v>2910</v>
      </c>
      <c r="D24" s="279">
        <v>1</v>
      </c>
    </row>
    <row r="25" spans="1:4" ht="15.75" x14ac:dyDescent="0.25">
      <c r="A25" s="276" t="s">
        <v>2066</v>
      </c>
      <c r="B25" s="268" t="s">
        <v>2067</v>
      </c>
      <c r="C25" s="285">
        <v>760</v>
      </c>
      <c r="D25" s="279">
        <v>1</v>
      </c>
    </row>
    <row r="26" spans="1:4" ht="15.75" x14ac:dyDescent="0.25">
      <c r="A26" s="276" t="s">
        <v>2068</v>
      </c>
      <c r="B26" s="268" t="s">
        <v>2063</v>
      </c>
      <c r="C26" s="285">
        <v>920</v>
      </c>
      <c r="D26" s="279">
        <v>1</v>
      </c>
    </row>
    <row r="27" spans="1:4" ht="15.75" x14ac:dyDescent="0.25">
      <c r="A27" s="276" t="s">
        <v>2069</v>
      </c>
      <c r="B27" s="268" t="s">
        <v>2070</v>
      </c>
      <c r="C27" s="285">
        <v>820</v>
      </c>
      <c r="D27" s="279">
        <v>1</v>
      </c>
    </row>
    <row r="28" spans="1:4" ht="15.75" x14ac:dyDescent="0.25">
      <c r="A28" s="277" t="s">
        <v>2071</v>
      </c>
      <c r="B28" s="267"/>
      <c r="C28" s="286"/>
      <c r="D28" s="278"/>
    </row>
    <row r="29" spans="1:4" ht="15.75" x14ac:dyDescent="0.25">
      <c r="A29" s="276" t="s">
        <v>2072</v>
      </c>
      <c r="B29" s="269">
        <v>1450</v>
      </c>
      <c r="C29" s="284">
        <v>1450</v>
      </c>
      <c r="D29" s="279">
        <v>1</v>
      </c>
    </row>
    <row r="30" spans="1:4" ht="15.75" x14ac:dyDescent="0.25">
      <c r="A30" s="276" t="s">
        <v>2073</v>
      </c>
      <c r="B30" s="269">
        <v>1260</v>
      </c>
      <c r="C30" s="284">
        <v>1260</v>
      </c>
      <c r="D30" s="279">
        <v>1</v>
      </c>
    </row>
    <row r="31" spans="1:4" ht="15.75" x14ac:dyDescent="0.25">
      <c r="A31" s="276" t="s">
        <v>2074</v>
      </c>
      <c r="B31" s="269">
        <v>1160</v>
      </c>
      <c r="C31" s="284">
        <v>1160</v>
      </c>
      <c r="D31" s="279">
        <v>1</v>
      </c>
    </row>
    <row r="32" spans="1:4" ht="31.5" x14ac:dyDescent="0.25">
      <c r="A32" s="277" t="s">
        <v>2075</v>
      </c>
      <c r="B32" s="268"/>
      <c r="C32" s="285"/>
      <c r="D32" s="279"/>
    </row>
    <row r="33" spans="1:4" ht="15.75" x14ac:dyDescent="0.25">
      <c r="A33" s="276" t="s">
        <v>6</v>
      </c>
      <c r="B33" s="268">
        <v>910</v>
      </c>
      <c r="C33" s="285">
        <v>910</v>
      </c>
      <c r="D33" s="279">
        <v>1</v>
      </c>
    </row>
    <row r="34" spans="1:4" ht="15.75" x14ac:dyDescent="0.25">
      <c r="A34" s="276" t="s">
        <v>7</v>
      </c>
      <c r="B34" s="268">
        <v>820</v>
      </c>
      <c r="C34" s="285">
        <v>820</v>
      </c>
      <c r="D34" s="279">
        <v>1</v>
      </c>
    </row>
    <row r="35" spans="1:4" ht="15.75" x14ac:dyDescent="0.25">
      <c r="A35" s="276" t="s">
        <v>8</v>
      </c>
      <c r="B35" s="268">
        <v>710</v>
      </c>
      <c r="C35" s="285">
        <v>710</v>
      </c>
      <c r="D35" s="279">
        <v>1</v>
      </c>
    </row>
    <row r="36" spans="1:4" ht="31.5" x14ac:dyDescent="0.25">
      <c r="A36" s="277" t="s">
        <v>2076</v>
      </c>
      <c r="B36" s="268"/>
      <c r="C36" s="285"/>
      <c r="D36" s="279"/>
    </row>
    <row r="37" spans="1:4" ht="15.75" x14ac:dyDescent="0.25">
      <c r="A37" s="276" t="s">
        <v>6</v>
      </c>
      <c r="B37" s="268">
        <v>700</v>
      </c>
      <c r="C37" s="285">
        <v>700</v>
      </c>
      <c r="D37" s="279">
        <v>1</v>
      </c>
    </row>
    <row r="38" spans="1:4" ht="15.75" x14ac:dyDescent="0.25">
      <c r="A38" s="276" t="s">
        <v>7</v>
      </c>
      <c r="B38" s="268">
        <v>620</v>
      </c>
      <c r="C38" s="285">
        <v>620</v>
      </c>
      <c r="D38" s="279">
        <v>1</v>
      </c>
    </row>
    <row r="39" spans="1:4" ht="15.75" x14ac:dyDescent="0.25">
      <c r="A39" s="276" t="s">
        <v>8</v>
      </c>
      <c r="B39" s="268">
        <v>560</v>
      </c>
      <c r="C39" s="285">
        <v>560</v>
      </c>
      <c r="D39" s="279">
        <v>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E1" sqref="E1"/>
    </sheetView>
  </sheetViews>
  <sheetFormatPr defaultRowHeight="15" x14ac:dyDescent="0.25"/>
  <cols>
    <col min="1" max="1" width="53" customWidth="1"/>
    <col min="2" max="2" width="18.28515625" customWidth="1"/>
    <col min="3" max="3" width="15.5703125" customWidth="1"/>
    <col min="4" max="4" width="8.85546875" style="221"/>
  </cols>
  <sheetData>
    <row r="1" spans="1:4" ht="63" x14ac:dyDescent="0.25">
      <c r="A1" s="38" t="s">
        <v>1345</v>
      </c>
      <c r="B1" s="38" t="s">
        <v>1252</v>
      </c>
      <c r="C1" s="38" t="s">
        <v>1253</v>
      </c>
      <c r="D1" s="270" t="s">
        <v>1617</v>
      </c>
    </row>
    <row r="2" spans="1:4" ht="15.75" x14ac:dyDescent="0.25">
      <c r="A2" s="39" t="s">
        <v>2077</v>
      </c>
      <c r="B2" s="282"/>
      <c r="C2" s="282"/>
      <c r="D2" s="287"/>
    </row>
    <row r="3" spans="1:4" ht="15.75" x14ac:dyDescent="0.25">
      <c r="A3" s="39" t="s">
        <v>1845</v>
      </c>
      <c r="B3" s="288"/>
      <c r="C3" s="282"/>
      <c r="D3" s="287"/>
    </row>
    <row r="4" spans="1:4" ht="15.75" x14ac:dyDescent="0.25">
      <c r="A4" s="39" t="s">
        <v>1857</v>
      </c>
      <c r="B4" s="268"/>
      <c r="C4" s="285"/>
      <c r="D4" s="279"/>
    </row>
    <row r="5" spans="1:4" ht="15.75" x14ac:dyDescent="0.25">
      <c r="A5" s="42" t="s">
        <v>2078</v>
      </c>
      <c r="B5" s="269">
        <v>1440</v>
      </c>
      <c r="C5" s="284">
        <v>1440</v>
      </c>
      <c r="D5" s="279">
        <v>1</v>
      </c>
    </row>
    <row r="6" spans="1:4" ht="15.75" x14ac:dyDescent="0.25">
      <c r="A6" s="42" t="s">
        <v>2079</v>
      </c>
      <c r="B6" s="268" t="s">
        <v>2080</v>
      </c>
      <c r="C6" s="284">
        <v>1150</v>
      </c>
      <c r="D6" s="279">
        <v>1</v>
      </c>
    </row>
    <row r="7" spans="1:4" ht="15.75" x14ac:dyDescent="0.25">
      <c r="A7" s="42" t="s">
        <v>2081</v>
      </c>
      <c r="B7" s="268" t="s">
        <v>2082</v>
      </c>
      <c r="C7" s="284">
        <v>1280</v>
      </c>
      <c r="D7" s="279">
        <v>1</v>
      </c>
    </row>
    <row r="8" spans="1:4" ht="15.75" x14ac:dyDescent="0.25">
      <c r="A8" s="42" t="s">
        <v>2083</v>
      </c>
      <c r="B8" s="268">
        <v>990</v>
      </c>
      <c r="C8" s="285">
        <v>990</v>
      </c>
      <c r="D8" s="279">
        <v>1</v>
      </c>
    </row>
    <row r="9" spans="1:4" ht="15.75" x14ac:dyDescent="0.25">
      <c r="A9" s="42" t="s">
        <v>2084</v>
      </c>
      <c r="B9" s="268">
        <v>940</v>
      </c>
      <c r="C9" s="285">
        <v>940</v>
      </c>
      <c r="D9" s="279">
        <v>1</v>
      </c>
    </row>
    <row r="10" spans="1:4" ht="15.75" x14ac:dyDescent="0.25">
      <c r="A10" s="42" t="s">
        <v>2085</v>
      </c>
      <c r="B10" s="268">
        <v>940</v>
      </c>
      <c r="C10" s="284">
        <v>1030</v>
      </c>
      <c r="D10" s="279"/>
    </row>
    <row r="11" spans="1:4" ht="15.75" x14ac:dyDescent="0.25">
      <c r="A11" s="39" t="s">
        <v>2086</v>
      </c>
      <c r="B11" s="268"/>
      <c r="C11" s="285"/>
      <c r="D11" s="279"/>
    </row>
    <row r="12" spans="1:4" ht="15.75" x14ac:dyDescent="0.25">
      <c r="A12" s="42" t="s">
        <v>2087</v>
      </c>
      <c r="B12" s="268" t="s">
        <v>2088</v>
      </c>
      <c r="C12" s="285">
        <v>760</v>
      </c>
      <c r="D12" s="279">
        <v>1</v>
      </c>
    </row>
    <row r="13" spans="1:4" ht="15.75" x14ac:dyDescent="0.25">
      <c r="A13" s="42" t="s">
        <v>2089</v>
      </c>
      <c r="B13" s="268">
        <v>860</v>
      </c>
      <c r="C13" s="285">
        <v>860</v>
      </c>
      <c r="D13" s="279">
        <v>1</v>
      </c>
    </row>
    <row r="14" spans="1:4" ht="31.5" x14ac:dyDescent="0.25">
      <c r="A14" s="42" t="s">
        <v>2090</v>
      </c>
      <c r="B14" s="268">
        <v>670</v>
      </c>
      <c r="C14" s="285">
        <v>670</v>
      </c>
      <c r="D14" s="279">
        <v>1</v>
      </c>
    </row>
    <row r="15" spans="1:4" ht="15.75" x14ac:dyDescent="0.25">
      <c r="A15" s="42" t="s">
        <v>2091</v>
      </c>
      <c r="B15" s="268">
        <v>780</v>
      </c>
      <c r="C15" s="285">
        <v>780</v>
      </c>
      <c r="D15" s="279">
        <v>1</v>
      </c>
    </row>
    <row r="16" spans="1:4" ht="15.75" x14ac:dyDescent="0.25">
      <c r="A16" s="42" t="s">
        <v>2092</v>
      </c>
      <c r="B16" s="268" t="s">
        <v>2093</v>
      </c>
      <c r="C16" s="285">
        <v>780</v>
      </c>
      <c r="D16" s="279">
        <v>1</v>
      </c>
    </row>
    <row r="17" spans="1:4" ht="15.75" x14ac:dyDescent="0.25">
      <c r="A17" s="42" t="s">
        <v>2094</v>
      </c>
      <c r="B17" s="268"/>
      <c r="C17" s="285">
        <v>760</v>
      </c>
      <c r="D17" s="279"/>
    </row>
    <row r="18" spans="1:4" ht="15.75" x14ac:dyDescent="0.25">
      <c r="A18" s="42" t="s">
        <v>2095</v>
      </c>
      <c r="B18" s="268"/>
      <c r="C18" s="285">
        <v>760</v>
      </c>
      <c r="D18" s="279"/>
    </row>
    <row r="19" spans="1:4" ht="15.75" x14ac:dyDescent="0.25">
      <c r="A19" s="42" t="s">
        <v>2096</v>
      </c>
      <c r="B19" s="268"/>
      <c r="C19" s="285">
        <v>760</v>
      </c>
      <c r="D19" s="279"/>
    </row>
    <row r="20" spans="1:4" ht="15.75" x14ac:dyDescent="0.25">
      <c r="A20" s="42" t="s">
        <v>2097</v>
      </c>
      <c r="B20" s="268"/>
      <c r="C20" s="285">
        <v>780</v>
      </c>
      <c r="D20" s="279"/>
    </row>
    <row r="21" spans="1:4" ht="15.75" x14ac:dyDescent="0.25">
      <c r="A21" s="42" t="s">
        <v>2098</v>
      </c>
      <c r="B21" s="268"/>
      <c r="C21" s="285">
        <v>780</v>
      </c>
      <c r="D21" s="279"/>
    </row>
    <row r="22" spans="1:4" ht="47.25" x14ac:dyDescent="0.25">
      <c r="A22" s="277" t="s">
        <v>2099</v>
      </c>
      <c r="B22" s="268"/>
      <c r="C22" s="285"/>
      <c r="D22" s="279"/>
    </row>
    <row r="23" spans="1:4" ht="15.75" x14ac:dyDescent="0.25">
      <c r="A23" s="276" t="s">
        <v>6</v>
      </c>
      <c r="B23" s="268">
        <v>750</v>
      </c>
      <c r="C23" s="285">
        <v>750</v>
      </c>
      <c r="D23" s="279">
        <v>1</v>
      </c>
    </row>
    <row r="24" spans="1:4" ht="15.75" x14ac:dyDescent="0.25">
      <c r="A24" s="276" t="s">
        <v>7</v>
      </c>
      <c r="B24" s="268">
        <v>690</v>
      </c>
      <c r="C24" s="285">
        <v>690</v>
      </c>
      <c r="D24" s="279">
        <v>1</v>
      </c>
    </row>
    <row r="25" spans="1:4" ht="15.75" x14ac:dyDescent="0.25">
      <c r="A25" s="276" t="s">
        <v>8</v>
      </c>
      <c r="B25" s="268">
        <v>630</v>
      </c>
      <c r="C25" s="285">
        <v>630</v>
      </c>
      <c r="D25" s="279">
        <v>1</v>
      </c>
    </row>
    <row r="26" spans="1:4" ht="15.75" x14ac:dyDescent="0.25">
      <c r="A26" s="277" t="s">
        <v>2100</v>
      </c>
      <c r="B26" s="268"/>
      <c r="C26" s="285"/>
      <c r="D26" s="279"/>
    </row>
    <row r="27" spans="1:4" ht="15.75" x14ac:dyDescent="0.25">
      <c r="A27" s="276" t="s">
        <v>6</v>
      </c>
      <c r="B27" s="268">
        <v>650</v>
      </c>
      <c r="C27" s="285">
        <v>650</v>
      </c>
      <c r="D27" s="279">
        <v>1</v>
      </c>
    </row>
    <row r="28" spans="1:4" ht="15.75" x14ac:dyDescent="0.25">
      <c r="A28" s="276" t="s">
        <v>7</v>
      </c>
      <c r="B28" s="268">
        <v>590</v>
      </c>
      <c r="C28" s="285">
        <v>590</v>
      </c>
      <c r="D28" s="279">
        <v>1</v>
      </c>
    </row>
    <row r="29" spans="1:4" ht="15.75" x14ac:dyDescent="0.25">
      <c r="A29" s="276" t="s">
        <v>8</v>
      </c>
      <c r="B29" s="268">
        <v>540</v>
      </c>
      <c r="C29" s="285">
        <v>540</v>
      </c>
      <c r="D29" s="279">
        <v>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sqref="A1:XFD1"/>
    </sheetView>
  </sheetViews>
  <sheetFormatPr defaultRowHeight="15" x14ac:dyDescent="0.25"/>
  <cols>
    <col min="1" max="1" width="55.28515625" customWidth="1"/>
    <col min="2" max="3" width="16.28515625" customWidth="1"/>
    <col min="4" max="4" width="8.85546875" style="221"/>
  </cols>
  <sheetData>
    <row r="1" spans="1:4" s="244" customFormat="1" ht="63" x14ac:dyDescent="0.25">
      <c r="A1" s="38" t="s">
        <v>1345</v>
      </c>
      <c r="B1" s="38" t="s">
        <v>1252</v>
      </c>
      <c r="C1" s="38" t="s">
        <v>1253</v>
      </c>
      <c r="D1" s="270" t="s">
        <v>1617</v>
      </c>
    </row>
    <row r="2" spans="1:4" ht="15.75" x14ac:dyDescent="0.25">
      <c r="A2" s="39" t="s">
        <v>2101</v>
      </c>
      <c r="B2" s="282"/>
      <c r="C2" s="282"/>
      <c r="D2" s="287"/>
    </row>
    <row r="3" spans="1:4" ht="15.75" x14ac:dyDescent="0.25">
      <c r="A3" s="39" t="s">
        <v>1845</v>
      </c>
      <c r="B3" s="288"/>
      <c r="C3" s="282"/>
      <c r="D3" s="287"/>
    </row>
    <row r="4" spans="1:4" ht="15.75" x14ac:dyDescent="0.25">
      <c r="A4" s="42" t="s">
        <v>2102</v>
      </c>
      <c r="B4" s="268"/>
      <c r="C4" s="285"/>
      <c r="D4" s="279"/>
    </row>
    <row r="5" spans="1:4" ht="15.75" x14ac:dyDescent="0.25">
      <c r="A5" s="42" t="s">
        <v>2103</v>
      </c>
      <c r="B5" s="268" t="s">
        <v>2088</v>
      </c>
      <c r="C5" s="285">
        <v>760</v>
      </c>
      <c r="D5" s="279">
        <v>1</v>
      </c>
    </row>
    <row r="6" spans="1:4" ht="31.5" x14ac:dyDescent="0.25">
      <c r="A6" s="42" t="s">
        <v>2104</v>
      </c>
      <c r="B6" s="268" t="s">
        <v>2105</v>
      </c>
      <c r="C6" s="285">
        <v>520</v>
      </c>
      <c r="D6" s="279"/>
    </row>
    <row r="7" spans="1:4" ht="31.5" x14ac:dyDescent="0.25">
      <c r="A7" s="42" t="s">
        <v>2106</v>
      </c>
      <c r="B7" s="268" t="s">
        <v>2105</v>
      </c>
      <c r="C7" s="285">
        <v>720</v>
      </c>
      <c r="D7" s="279">
        <v>1</v>
      </c>
    </row>
    <row r="8" spans="1:4" ht="31.5" x14ac:dyDescent="0.25">
      <c r="A8" s="42" t="s">
        <v>2107</v>
      </c>
      <c r="B8" s="268">
        <v>760</v>
      </c>
      <c r="C8" s="285">
        <v>760</v>
      </c>
      <c r="D8" s="279">
        <v>1</v>
      </c>
    </row>
    <row r="9" spans="1:4" ht="15.75" x14ac:dyDescent="0.25">
      <c r="A9" s="42" t="s">
        <v>2108</v>
      </c>
      <c r="B9" s="268">
        <v>660</v>
      </c>
      <c r="C9" s="285">
        <v>660</v>
      </c>
      <c r="D9" s="279">
        <v>1</v>
      </c>
    </row>
    <row r="10" spans="1:4" ht="31.5" x14ac:dyDescent="0.25">
      <c r="A10" s="42" t="s">
        <v>2109</v>
      </c>
      <c r="B10" s="268"/>
      <c r="C10" s="285">
        <v>630</v>
      </c>
      <c r="D10" s="279"/>
    </row>
    <row r="11" spans="1:4" ht="31.5" x14ac:dyDescent="0.25">
      <c r="A11" s="42" t="s">
        <v>2110</v>
      </c>
      <c r="B11" s="268"/>
      <c r="C11" s="285" t="s">
        <v>2111</v>
      </c>
      <c r="D11" s="279"/>
    </row>
    <row r="12" spans="1:4" ht="31.5" x14ac:dyDescent="0.25">
      <c r="A12" s="42" t="s">
        <v>2112</v>
      </c>
      <c r="B12" s="268"/>
      <c r="C12" s="285" t="s">
        <v>2111</v>
      </c>
      <c r="D12" s="279"/>
    </row>
    <row r="13" spans="1:4" ht="31.5" x14ac:dyDescent="0.25">
      <c r="A13" s="277" t="s">
        <v>2113</v>
      </c>
      <c r="B13" s="268"/>
      <c r="C13" s="285"/>
      <c r="D13" s="279"/>
    </row>
    <row r="14" spans="1:4" ht="15.75" x14ac:dyDescent="0.25">
      <c r="A14" s="276" t="s">
        <v>6</v>
      </c>
      <c r="B14" s="268" t="s">
        <v>2114</v>
      </c>
      <c r="C14" s="285">
        <v>660</v>
      </c>
      <c r="D14" s="279"/>
    </row>
    <row r="15" spans="1:4" ht="15.75" x14ac:dyDescent="0.25">
      <c r="A15" s="276" t="s">
        <v>7</v>
      </c>
      <c r="B15" s="268" t="s">
        <v>2115</v>
      </c>
      <c r="C15" s="285">
        <v>580</v>
      </c>
      <c r="D15" s="279"/>
    </row>
    <row r="16" spans="1:4" ht="15.75" x14ac:dyDescent="0.25">
      <c r="A16" s="276" t="s">
        <v>8</v>
      </c>
      <c r="B16" s="268" t="s">
        <v>2116</v>
      </c>
      <c r="C16" s="285">
        <v>550</v>
      </c>
      <c r="D16" s="279"/>
    </row>
    <row r="17" spans="1:4" ht="31.5" x14ac:dyDescent="0.25">
      <c r="A17" s="277" t="s">
        <v>2117</v>
      </c>
      <c r="B17" s="268"/>
      <c r="C17" s="285"/>
      <c r="D17" s="279"/>
    </row>
    <row r="18" spans="1:4" ht="15.75" x14ac:dyDescent="0.25">
      <c r="A18" s="276" t="s">
        <v>6</v>
      </c>
      <c r="B18" s="268">
        <v>600</v>
      </c>
      <c r="C18" s="285">
        <v>600</v>
      </c>
      <c r="D18" s="279">
        <v>1</v>
      </c>
    </row>
    <row r="19" spans="1:4" ht="15.75" x14ac:dyDescent="0.25">
      <c r="A19" s="276" t="s">
        <v>7</v>
      </c>
      <c r="B19" s="268">
        <v>420</v>
      </c>
      <c r="C19" s="285">
        <v>420</v>
      </c>
      <c r="D19" s="279">
        <v>1</v>
      </c>
    </row>
    <row r="20" spans="1:4" ht="15.75" x14ac:dyDescent="0.25">
      <c r="A20" s="276" t="s">
        <v>8</v>
      </c>
      <c r="B20" s="268">
        <v>380</v>
      </c>
      <c r="C20" s="285">
        <v>380</v>
      </c>
      <c r="D20" s="279">
        <v>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topLeftCell="A17" workbookViewId="0">
      <selection activeCell="F9" sqref="F9"/>
    </sheetView>
  </sheetViews>
  <sheetFormatPr defaultRowHeight="15" x14ac:dyDescent="0.25"/>
  <cols>
    <col min="1" max="1" width="7.5703125" customWidth="1"/>
    <col min="2" max="2" width="27" customWidth="1"/>
    <col min="3" max="3" width="12.7109375" customWidth="1"/>
    <col min="4" max="4" width="10.28515625" customWidth="1"/>
    <col min="5" max="5" width="21.85546875" customWidth="1"/>
    <col min="6" max="6" width="12.7109375" customWidth="1"/>
    <col min="7" max="8" width="14.7109375" customWidth="1"/>
    <col min="9" max="9" width="11.5703125" customWidth="1"/>
    <col min="10" max="10" width="17.5703125" customWidth="1"/>
    <col min="11" max="11" width="18" customWidth="1"/>
    <col min="12" max="12" width="8.7109375" style="221" customWidth="1"/>
  </cols>
  <sheetData>
    <row r="1" spans="1:12" ht="31.15" customHeight="1" x14ac:dyDescent="0.25">
      <c r="A1" s="297" t="s">
        <v>2118</v>
      </c>
      <c r="B1" s="297" t="s">
        <v>2119</v>
      </c>
      <c r="C1" s="297" t="s">
        <v>2120</v>
      </c>
      <c r="D1" s="297" t="s">
        <v>2121</v>
      </c>
      <c r="E1" s="297" t="s">
        <v>2122</v>
      </c>
      <c r="F1" s="297" t="s">
        <v>2123</v>
      </c>
      <c r="G1" s="297" t="s">
        <v>2124</v>
      </c>
      <c r="H1" s="297"/>
      <c r="I1" s="297"/>
      <c r="J1" s="297"/>
      <c r="K1" s="297" t="s">
        <v>2125</v>
      </c>
      <c r="L1" s="309" t="s">
        <v>1617</v>
      </c>
    </row>
    <row r="2" spans="1:12" ht="38.25" x14ac:dyDescent="0.25">
      <c r="A2" s="297"/>
      <c r="B2" s="297"/>
      <c r="C2" s="297"/>
      <c r="D2" s="297"/>
      <c r="E2" s="297"/>
      <c r="F2" s="297"/>
      <c r="G2" s="243" t="s">
        <v>2126</v>
      </c>
      <c r="H2" s="243" t="s">
        <v>2127</v>
      </c>
      <c r="I2" s="243" t="s">
        <v>2128</v>
      </c>
      <c r="J2" s="243" t="s">
        <v>2129</v>
      </c>
      <c r="K2" s="297"/>
      <c r="L2" s="309"/>
    </row>
    <row r="3" spans="1:12" x14ac:dyDescent="0.25">
      <c r="A3" s="289" t="s">
        <v>2130</v>
      </c>
      <c r="B3" s="289" t="s">
        <v>2131</v>
      </c>
      <c r="C3" s="289" t="s">
        <v>2132</v>
      </c>
      <c r="D3" s="289" t="s">
        <v>2133</v>
      </c>
      <c r="E3" s="289" t="s">
        <v>2134</v>
      </c>
      <c r="F3" s="289" t="s">
        <v>2135</v>
      </c>
      <c r="G3" s="289">
        <v>1</v>
      </c>
      <c r="H3" s="289">
        <v>2</v>
      </c>
      <c r="I3" s="289">
        <v>3</v>
      </c>
      <c r="J3" s="289" t="s">
        <v>2136</v>
      </c>
      <c r="K3" s="289">
        <v>5</v>
      </c>
      <c r="L3" s="290" t="s">
        <v>2137</v>
      </c>
    </row>
    <row r="4" spans="1:12" x14ac:dyDescent="0.25">
      <c r="A4" s="208">
        <v>1</v>
      </c>
      <c r="B4" s="209" t="s">
        <v>1118</v>
      </c>
      <c r="C4" s="205" t="s">
        <v>2138</v>
      </c>
      <c r="D4" s="208">
        <v>1</v>
      </c>
      <c r="E4" s="209" t="s">
        <v>2139</v>
      </c>
      <c r="F4" s="208" t="s">
        <v>2140</v>
      </c>
      <c r="G4" s="291">
        <v>16900000</v>
      </c>
      <c r="H4" s="291">
        <v>4110000</v>
      </c>
      <c r="I4" s="292">
        <v>5.1400000000000001E-2</v>
      </c>
      <c r="J4" s="291">
        <v>249000</v>
      </c>
      <c r="K4" s="291">
        <v>245000</v>
      </c>
      <c r="L4" s="293">
        <v>1.02</v>
      </c>
    </row>
    <row r="5" spans="1:12" x14ac:dyDescent="0.25">
      <c r="A5" s="208">
        <v>2</v>
      </c>
      <c r="B5" s="209" t="s">
        <v>68</v>
      </c>
      <c r="C5" s="205" t="s">
        <v>2138</v>
      </c>
      <c r="D5" s="208">
        <v>1</v>
      </c>
      <c r="E5" s="209" t="s">
        <v>2141</v>
      </c>
      <c r="F5" s="208" t="s">
        <v>2142</v>
      </c>
      <c r="G5" s="291">
        <v>25300000</v>
      </c>
      <c r="H5" s="291">
        <v>10200000</v>
      </c>
      <c r="I5" s="292">
        <v>5.1400000000000001E-2</v>
      </c>
      <c r="J5" s="291">
        <v>274000</v>
      </c>
      <c r="K5" s="291">
        <v>270000</v>
      </c>
      <c r="L5" s="293">
        <v>1.01</v>
      </c>
    </row>
    <row r="6" spans="1:12" ht="25.5" x14ac:dyDescent="0.25">
      <c r="A6" s="208">
        <v>3</v>
      </c>
      <c r="B6" s="209" t="s">
        <v>2143</v>
      </c>
      <c r="C6" s="205" t="s">
        <v>2138</v>
      </c>
      <c r="D6" s="208">
        <v>1</v>
      </c>
      <c r="E6" s="209" t="s">
        <v>2144</v>
      </c>
      <c r="F6" s="208" t="s">
        <v>2145</v>
      </c>
      <c r="G6" s="291">
        <v>600000000</v>
      </c>
      <c r="H6" s="291">
        <v>587220000</v>
      </c>
      <c r="I6" s="292">
        <v>5.1400000000000001E-2</v>
      </c>
      <c r="J6" s="291">
        <v>249000</v>
      </c>
      <c r="K6" s="291">
        <v>245000</v>
      </c>
      <c r="L6" s="293">
        <v>1.02</v>
      </c>
    </row>
    <row r="7" spans="1:12" x14ac:dyDescent="0.25">
      <c r="A7" s="208">
        <v>4</v>
      </c>
      <c r="B7" s="209" t="s">
        <v>2146</v>
      </c>
      <c r="C7" s="208" t="s">
        <v>2138</v>
      </c>
      <c r="D7" s="208">
        <v>1</v>
      </c>
      <c r="E7" s="209" t="s">
        <v>2139</v>
      </c>
      <c r="F7" s="208" t="s">
        <v>2147</v>
      </c>
      <c r="G7" s="291">
        <v>15895000</v>
      </c>
      <c r="H7" s="291">
        <v>11440000</v>
      </c>
      <c r="I7" s="292">
        <v>5.1400000000000001E-2</v>
      </c>
      <c r="J7" s="291">
        <v>86700</v>
      </c>
      <c r="K7" s="291">
        <v>86700</v>
      </c>
      <c r="L7" s="293">
        <v>1</v>
      </c>
    </row>
    <row r="8" spans="1:12" x14ac:dyDescent="0.25">
      <c r="A8" s="307">
        <v>5</v>
      </c>
      <c r="B8" s="308" t="s">
        <v>2148</v>
      </c>
      <c r="C8" s="307" t="s">
        <v>2149</v>
      </c>
      <c r="D8" s="307">
        <v>1</v>
      </c>
      <c r="E8" s="209" t="s">
        <v>2139</v>
      </c>
      <c r="F8" s="208" t="s">
        <v>2147</v>
      </c>
      <c r="G8" s="291">
        <v>14620000</v>
      </c>
      <c r="H8" s="291">
        <v>11040000</v>
      </c>
      <c r="I8" s="292">
        <v>5.1400000000000001E-2</v>
      </c>
      <c r="J8" s="291">
        <v>69600</v>
      </c>
      <c r="K8" s="291">
        <v>69300</v>
      </c>
      <c r="L8" s="293">
        <v>1</v>
      </c>
    </row>
    <row r="9" spans="1:12" x14ac:dyDescent="0.25">
      <c r="A9" s="307"/>
      <c r="B9" s="308"/>
      <c r="C9" s="307"/>
      <c r="D9" s="307"/>
      <c r="E9" s="209" t="s">
        <v>2141</v>
      </c>
      <c r="F9" s="208" t="s">
        <v>2150</v>
      </c>
      <c r="G9" s="291">
        <v>17442000</v>
      </c>
      <c r="H9" s="291">
        <v>11810000</v>
      </c>
      <c r="I9" s="292">
        <v>5.1400000000000001E-2</v>
      </c>
      <c r="J9" s="291">
        <v>79600</v>
      </c>
      <c r="K9" s="291">
        <v>79200</v>
      </c>
      <c r="L9" s="293">
        <v>1.01</v>
      </c>
    </row>
    <row r="10" spans="1:12" ht="25.5" x14ac:dyDescent="0.25">
      <c r="A10" s="208">
        <v>6</v>
      </c>
      <c r="B10" s="205" t="s">
        <v>2151</v>
      </c>
      <c r="C10" s="208" t="s">
        <v>2152</v>
      </c>
      <c r="D10" s="208"/>
      <c r="E10" s="209" t="s">
        <v>2153</v>
      </c>
      <c r="F10" s="208" t="s">
        <v>2154</v>
      </c>
      <c r="G10" s="291">
        <v>104500000</v>
      </c>
      <c r="H10" s="291">
        <v>36470000</v>
      </c>
      <c r="I10" s="292">
        <v>5.1400000000000001E-2</v>
      </c>
      <c r="J10" s="291">
        <v>23500</v>
      </c>
      <c r="K10" s="291">
        <v>23100</v>
      </c>
      <c r="L10" s="293">
        <v>1.02</v>
      </c>
    </row>
    <row r="11" spans="1:12" x14ac:dyDescent="0.25">
      <c r="A11" s="307">
        <v>7</v>
      </c>
      <c r="B11" s="308" t="s">
        <v>2155</v>
      </c>
      <c r="C11" s="307" t="s">
        <v>2138</v>
      </c>
      <c r="D11" s="307">
        <v>1</v>
      </c>
      <c r="E11" s="209" t="s">
        <v>2139</v>
      </c>
      <c r="F11" s="208" t="s">
        <v>2156</v>
      </c>
      <c r="G11" s="291">
        <v>51000000</v>
      </c>
      <c r="H11" s="291">
        <v>46460000</v>
      </c>
      <c r="I11" s="292">
        <v>5.1400000000000001E-2</v>
      </c>
      <c r="J11" s="291">
        <v>88300</v>
      </c>
      <c r="K11" s="291">
        <v>86700</v>
      </c>
      <c r="L11" s="293">
        <v>1.02</v>
      </c>
    </row>
    <row r="12" spans="1:12" x14ac:dyDescent="0.25">
      <c r="A12" s="307"/>
      <c r="B12" s="308"/>
      <c r="C12" s="307"/>
      <c r="D12" s="307"/>
      <c r="E12" s="209" t="s">
        <v>2141</v>
      </c>
      <c r="F12" s="208" t="s">
        <v>2157</v>
      </c>
      <c r="G12" s="291">
        <v>90000000</v>
      </c>
      <c r="H12" s="291">
        <v>83020000</v>
      </c>
      <c r="I12" s="292">
        <v>5.1400000000000001E-2</v>
      </c>
      <c r="J12" s="291">
        <v>100800</v>
      </c>
      <c r="K12" s="291">
        <v>99000</v>
      </c>
      <c r="L12" s="293">
        <v>1.02</v>
      </c>
    </row>
    <row r="13" spans="1:12" x14ac:dyDescent="0.25">
      <c r="A13" s="307"/>
      <c r="B13" s="308"/>
      <c r="C13" s="307"/>
      <c r="D13" s="307"/>
      <c r="E13" s="209" t="s">
        <v>2144</v>
      </c>
      <c r="F13" s="208" t="s">
        <v>2158</v>
      </c>
      <c r="G13" s="291">
        <v>300000000</v>
      </c>
      <c r="H13" s="291">
        <v>294840000</v>
      </c>
      <c r="I13" s="292">
        <v>5.1400000000000001E-2</v>
      </c>
      <c r="J13" s="291">
        <v>100400</v>
      </c>
      <c r="K13" s="291">
        <v>99000</v>
      </c>
      <c r="L13" s="293">
        <v>1.01</v>
      </c>
    </row>
    <row r="14" spans="1:12" x14ac:dyDescent="0.25">
      <c r="A14" s="307">
        <v>8</v>
      </c>
      <c r="B14" s="308" t="s">
        <v>2159</v>
      </c>
      <c r="C14" s="307" t="s">
        <v>2138</v>
      </c>
      <c r="D14" s="307">
        <v>1</v>
      </c>
      <c r="E14" s="209" t="s">
        <v>2139</v>
      </c>
      <c r="F14" s="208" t="s">
        <v>2147</v>
      </c>
      <c r="G14" s="291">
        <v>18400000</v>
      </c>
      <c r="H14" s="291">
        <v>11130000</v>
      </c>
      <c r="I14" s="292">
        <v>5.1400000000000001E-2</v>
      </c>
      <c r="J14" s="291">
        <v>141400</v>
      </c>
      <c r="K14" s="291">
        <v>139500</v>
      </c>
      <c r="L14" s="293">
        <v>1.01</v>
      </c>
    </row>
    <row r="15" spans="1:12" x14ac:dyDescent="0.25">
      <c r="A15" s="307"/>
      <c r="B15" s="308"/>
      <c r="C15" s="307"/>
      <c r="D15" s="307"/>
      <c r="E15" s="209" t="s">
        <v>2141</v>
      </c>
      <c r="F15" s="208" t="s">
        <v>2157</v>
      </c>
      <c r="G15" s="291">
        <v>75000000</v>
      </c>
      <c r="H15" s="291">
        <v>65250000</v>
      </c>
      <c r="I15" s="292">
        <v>5.1400000000000001E-2</v>
      </c>
      <c r="J15" s="291">
        <v>154700</v>
      </c>
      <c r="K15" s="291">
        <v>152100</v>
      </c>
      <c r="L15" s="293">
        <v>1.02</v>
      </c>
    </row>
    <row r="16" spans="1:12" x14ac:dyDescent="0.25">
      <c r="A16" s="307">
        <v>9</v>
      </c>
      <c r="B16" s="308" t="s">
        <v>2160</v>
      </c>
      <c r="C16" s="307" t="s">
        <v>2138</v>
      </c>
      <c r="D16" s="307">
        <v>1</v>
      </c>
      <c r="E16" s="209" t="s">
        <v>2139</v>
      </c>
      <c r="F16" s="208" t="s">
        <v>2147</v>
      </c>
      <c r="G16" s="291">
        <v>17200000</v>
      </c>
      <c r="H16" s="291">
        <v>12690000</v>
      </c>
      <c r="I16" s="292">
        <v>5.1400000000000001E-2</v>
      </c>
      <c r="J16" s="291">
        <v>87700</v>
      </c>
      <c r="K16" s="291">
        <v>86700</v>
      </c>
      <c r="L16" s="293">
        <v>1.01</v>
      </c>
    </row>
    <row r="17" spans="1:12" x14ac:dyDescent="0.25">
      <c r="A17" s="307"/>
      <c r="B17" s="308"/>
      <c r="C17" s="307"/>
      <c r="D17" s="307"/>
      <c r="E17" s="209" t="s">
        <v>2141</v>
      </c>
      <c r="F17" s="208" t="s">
        <v>2161</v>
      </c>
      <c r="G17" s="291">
        <v>110500000</v>
      </c>
      <c r="H17" s="291">
        <v>103100000</v>
      </c>
      <c r="I17" s="292">
        <v>5.1400000000000001E-2</v>
      </c>
      <c r="J17" s="291">
        <v>101000</v>
      </c>
      <c r="K17" s="291">
        <v>99000</v>
      </c>
      <c r="L17" s="293">
        <v>1.02</v>
      </c>
    </row>
    <row r="18" spans="1:12" ht="25.5" x14ac:dyDescent="0.25">
      <c r="A18" s="208">
        <v>10</v>
      </c>
      <c r="B18" s="209" t="s">
        <v>1439</v>
      </c>
      <c r="C18" s="208" t="s">
        <v>2138</v>
      </c>
      <c r="D18" s="208">
        <v>1</v>
      </c>
      <c r="E18" s="209" t="s">
        <v>2153</v>
      </c>
      <c r="F18" s="208" t="s">
        <v>2154</v>
      </c>
      <c r="G18" s="291">
        <v>121000000</v>
      </c>
      <c r="H18" s="291">
        <v>35820000</v>
      </c>
      <c r="I18" s="292">
        <v>5.1400000000000001E-2</v>
      </c>
      <c r="J18" s="291">
        <v>30100</v>
      </c>
      <c r="K18" s="291">
        <v>29700</v>
      </c>
      <c r="L18" s="293">
        <v>1.01</v>
      </c>
    </row>
    <row r="19" spans="1:12" x14ac:dyDescent="0.25">
      <c r="A19" s="307">
        <v>11</v>
      </c>
      <c r="B19" s="308" t="s">
        <v>2162</v>
      </c>
      <c r="C19" s="307" t="s">
        <v>2138</v>
      </c>
      <c r="D19" s="307">
        <v>1</v>
      </c>
      <c r="E19" s="209" t="s">
        <v>2139</v>
      </c>
      <c r="F19" s="208" t="s">
        <v>2163</v>
      </c>
      <c r="G19" s="291">
        <v>9400000</v>
      </c>
      <c r="H19" s="291">
        <v>4880000</v>
      </c>
      <c r="I19" s="292">
        <v>5.1400000000000001E-2</v>
      </c>
      <c r="J19" s="291">
        <v>87900</v>
      </c>
      <c r="K19" s="291">
        <v>86700</v>
      </c>
      <c r="L19" s="293">
        <v>1.01</v>
      </c>
    </row>
    <row r="20" spans="1:12" x14ac:dyDescent="0.25">
      <c r="A20" s="307"/>
      <c r="B20" s="308"/>
      <c r="C20" s="307"/>
      <c r="D20" s="307"/>
      <c r="E20" s="209" t="s">
        <v>2141</v>
      </c>
      <c r="F20" s="208" t="s">
        <v>2164</v>
      </c>
      <c r="G20" s="291">
        <v>238500000</v>
      </c>
      <c r="H20" s="291">
        <v>222900000</v>
      </c>
      <c r="I20" s="292">
        <v>5.1400000000000001E-2</v>
      </c>
      <c r="J20" s="291">
        <v>103500</v>
      </c>
      <c r="K20" s="291">
        <v>99000</v>
      </c>
      <c r="L20" s="293">
        <v>1.05</v>
      </c>
    </row>
    <row r="21" spans="1:12" x14ac:dyDescent="0.25">
      <c r="A21" s="307"/>
      <c r="B21" s="308"/>
      <c r="C21" s="307"/>
      <c r="D21" s="307"/>
      <c r="E21" s="209" t="s">
        <v>2165</v>
      </c>
      <c r="F21" s="208" t="s">
        <v>2166</v>
      </c>
      <c r="G21" s="291">
        <v>120000000</v>
      </c>
      <c r="H21" s="291">
        <v>52970000</v>
      </c>
      <c r="I21" s="292">
        <v>5.1400000000000001E-2</v>
      </c>
      <c r="J21" s="291">
        <v>130400</v>
      </c>
      <c r="K21" s="291">
        <v>128700</v>
      </c>
      <c r="L21" s="293">
        <v>1.01</v>
      </c>
    </row>
    <row r="22" spans="1:12" x14ac:dyDescent="0.25">
      <c r="A22" s="307">
        <v>12</v>
      </c>
      <c r="B22" s="308" t="s">
        <v>2167</v>
      </c>
      <c r="C22" s="307" t="s">
        <v>2152</v>
      </c>
      <c r="D22" s="307">
        <v>1</v>
      </c>
      <c r="E22" s="209" t="s">
        <v>2139</v>
      </c>
      <c r="F22" s="208" t="s">
        <v>2147</v>
      </c>
      <c r="G22" s="291">
        <v>9600000</v>
      </c>
      <c r="H22" s="291">
        <v>7270000</v>
      </c>
      <c r="I22" s="292">
        <v>5.1400000000000001E-2</v>
      </c>
      <c r="J22" s="291">
        <v>45300</v>
      </c>
      <c r="K22" s="291">
        <v>44600</v>
      </c>
      <c r="L22" s="293">
        <v>1.02</v>
      </c>
    </row>
    <row r="23" spans="1:12" x14ac:dyDescent="0.25">
      <c r="A23" s="307"/>
      <c r="B23" s="308"/>
      <c r="C23" s="307"/>
      <c r="D23" s="307"/>
      <c r="E23" s="209" t="s">
        <v>2141</v>
      </c>
      <c r="F23" s="208" t="s">
        <v>2168</v>
      </c>
      <c r="G23" s="291">
        <v>420000000</v>
      </c>
      <c r="H23" s="291">
        <v>378550000</v>
      </c>
      <c r="I23" s="292">
        <v>5.1400000000000001E-2</v>
      </c>
      <c r="J23" s="291">
        <v>45600</v>
      </c>
      <c r="K23" s="291">
        <v>44600</v>
      </c>
      <c r="L23" s="293">
        <v>1.02</v>
      </c>
    </row>
    <row r="24" spans="1:12" ht="25.5" x14ac:dyDescent="0.25">
      <c r="A24" s="307"/>
      <c r="B24" s="308"/>
      <c r="C24" s="307"/>
      <c r="D24" s="307"/>
      <c r="E24" s="209" t="s">
        <v>2153</v>
      </c>
      <c r="F24" s="208" t="s">
        <v>2154</v>
      </c>
      <c r="G24" s="291">
        <v>99000000</v>
      </c>
      <c r="H24" s="291">
        <v>48110000</v>
      </c>
      <c r="I24" s="292">
        <v>5.1400000000000001E-2</v>
      </c>
      <c r="J24" s="291">
        <v>16800</v>
      </c>
      <c r="K24" s="291">
        <v>16500</v>
      </c>
      <c r="L24" s="293">
        <v>1.02</v>
      </c>
    </row>
    <row r="25" spans="1:12" x14ac:dyDescent="0.25">
      <c r="A25" s="307">
        <v>13</v>
      </c>
      <c r="B25" s="308" t="s">
        <v>2169</v>
      </c>
      <c r="C25" s="307" t="s">
        <v>2149</v>
      </c>
      <c r="D25" s="307">
        <v>1</v>
      </c>
      <c r="E25" s="209" t="s">
        <v>2139</v>
      </c>
      <c r="F25" s="208" t="s">
        <v>2170</v>
      </c>
      <c r="G25" s="291">
        <v>6500000</v>
      </c>
      <c r="H25" s="291">
        <v>2890000</v>
      </c>
      <c r="I25" s="292">
        <v>5.1400000000000001E-2</v>
      </c>
      <c r="J25" s="291">
        <v>70200</v>
      </c>
      <c r="K25" s="291">
        <v>69300</v>
      </c>
      <c r="L25" s="293">
        <v>1.01</v>
      </c>
    </row>
    <row r="26" spans="1:12" x14ac:dyDescent="0.25">
      <c r="A26" s="307"/>
      <c r="B26" s="308"/>
      <c r="C26" s="307"/>
      <c r="D26" s="307"/>
      <c r="E26" s="209" t="s">
        <v>2141</v>
      </c>
      <c r="F26" s="208" t="s">
        <v>2161</v>
      </c>
      <c r="G26" s="291">
        <v>102000000</v>
      </c>
      <c r="H26" s="291">
        <v>95610000</v>
      </c>
      <c r="I26" s="292">
        <v>5.1400000000000001E-2</v>
      </c>
      <c r="J26" s="291">
        <v>81300</v>
      </c>
      <c r="K26" s="291">
        <v>79200</v>
      </c>
      <c r="L26" s="293">
        <v>1.03</v>
      </c>
    </row>
    <row r="27" spans="1:12" x14ac:dyDescent="0.25">
      <c r="A27" s="307">
        <v>14</v>
      </c>
      <c r="B27" s="308" t="s">
        <v>2171</v>
      </c>
      <c r="C27" s="307" t="s">
        <v>2152</v>
      </c>
      <c r="D27" s="307">
        <v>1</v>
      </c>
      <c r="E27" s="209" t="s">
        <v>2139</v>
      </c>
      <c r="F27" s="208" t="s">
        <v>2163</v>
      </c>
      <c r="G27" s="291">
        <v>7600000</v>
      </c>
      <c r="H27" s="291">
        <v>5240000</v>
      </c>
      <c r="I27" s="292">
        <v>5.1400000000000001E-2</v>
      </c>
      <c r="J27" s="291">
        <v>45900</v>
      </c>
      <c r="K27" s="291">
        <v>44600</v>
      </c>
      <c r="L27" s="293">
        <v>1.03</v>
      </c>
    </row>
    <row r="28" spans="1:12" x14ac:dyDescent="0.25">
      <c r="A28" s="307"/>
      <c r="B28" s="308"/>
      <c r="C28" s="307"/>
      <c r="D28" s="307"/>
      <c r="E28" s="209" t="s">
        <v>2141</v>
      </c>
      <c r="F28" s="208" t="s">
        <v>2172</v>
      </c>
      <c r="G28" s="291">
        <v>3500000</v>
      </c>
      <c r="H28" s="291">
        <v>1020000</v>
      </c>
      <c r="I28" s="292">
        <v>5.1400000000000001E-2</v>
      </c>
      <c r="J28" s="291">
        <v>45200</v>
      </c>
      <c r="K28" s="291">
        <v>44600</v>
      </c>
      <c r="L28" s="293">
        <v>1.01</v>
      </c>
    </row>
    <row r="29" spans="1:12" ht="25.5" x14ac:dyDescent="0.25">
      <c r="A29" s="307"/>
      <c r="B29" s="308"/>
      <c r="C29" s="307"/>
      <c r="D29" s="307"/>
      <c r="E29" s="209" t="s">
        <v>2153</v>
      </c>
      <c r="F29" s="208" t="s">
        <v>2154</v>
      </c>
      <c r="G29" s="291">
        <v>99000000</v>
      </c>
      <c r="H29" s="291">
        <v>48020000</v>
      </c>
      <c r="I29" s="292">
        <v>5.1400000000000001E-2</v>
      </c>
      <c r="J29" s="291">
        <v>16800</v>
      </c>
      <c r="K29" s="291">
        <v>16500</v>
      </c>
      <c r="L29" s="293">
        <v>1.02</v>
      </c>
    </row>
    <row r="30" spans="1:12" x14ac:dyDescent="0.25">
      <c r="A30" s="307">
        <v>15</v>
      </c>
      <c r="B30" s="308" t="s">
        <v>2173</v>
      </c>
      <c r="C30" s="307" t="s">
        <v>2152</v>
      </c>
      <c r="D30" s="307">
        <v>1</v>
      </c>
      <c r="E30" s="209" t="s">
        <v>2139</v>
      </c>
      <c r="F30" s="208" t="s">
        <v>2147</v>
      </c>
      <c r="G30" s="291">
        <v>9600000</v>
      </c>
      <c r="H30" s="291">
        <v>7200000</v>
      </c>
      <c r="I30" s="292">
        <v>5.1400000000000001E-2</v>
      </c>
      <c r="J30" s="291">
        <v>46700</v>
      </c>
      <c r="K30" s="291">
        <v>44600</v>
      </c>
      <c r="L30" s="293">
        <v>1.05</v>
      </c>
    </row>
    <row r="31" spans="1:12" x14ac:dyDescent="0.25">
      <c r="A31" s="307"/>
      <c r="B31" s="308"/>
      <c r="C31" s="307"/>
      <c r="D31" s="307"/>
      <c r="E31" s="209" t="s">
        <v>2141</v>
      </c>
      <c r="F31" s="208" t="s">
        <v>2172</v>
      </c>
      <c r="G31" s="291">
        <v>3675000</v>
      </c>
      <c r="H31" s="291">
        <v>1180000</v>
      </c>
      <c r="I31" s="292">
        <v>5.1400000000000001E-2</v>
      </c>
      <c r="J31" s="291">
        <v>45500</v>
      </c>
      <c r="K31" s="291">
        <v>44600</v>
      </c>
      <c r="L31" s="293">
        <v>1.02</v>
      </c>
    </row>
    <row r="32" spans="1:12" ht="25.5" x14ac:dyDescent="0.25">
      <c r="A32" s="307"/>
      <c r="B32" s="308"/>
      <c r="C32" s="307"/>
      <c r="D32" s="307"/>
      <c r="E32" s="209" t="s">
        <v>2153</v>
      </c>
      <c r="F32" s="208" t="s">
        <v>2154</v>
      </c>
      <c r="G32" s="291">
        <v>94500000</v>
      </c>
      <c r="H32" s="291">
        <v>43470000</v>
      </c>
      <c r="I32" s="292">
        <v>5.1400000000000001E-2</v>
      </c>
      <c r="J32" s="291">
        <v>16900</v>
      </c>
      <c r="K32" s="291">
        <v>16500</v>
      </c>
      <c r="L32" s="293">
        <v>1.02</v>
      </c>
    </row>
  </sheetData>
  <mergeCells count="45">
    <mergeCell ref="G1:J1"/>
    <mergeCell ref="K1:K2"/>
    <mergeCell ref="L1:L2"/>
    <mergeCell ref="A8:A9"/>
    <mergeCell ref="B8:B9"/>
    <mergeCell ref="C8:C9"/>
    <mergeCell ref="D8:D9"/>
    <mergeCell ref="A1:A2"/>
    <mergeCell ref="B1:B2"/>
    <mergeCell ref="C1:C2"/>
    <mergeCell ref="D1:D2"/>
    <mergeCell ref="E1:E2"/>
    <mergeCell ref="F1:F2"/>
    <mergeCell ref="A11:A13"/>
    <mergeCell ref="B11:B13"/>
    <mergeCell ref="C11:C13"/>
    <mergeCell ref="D11:D13"/>
    <mergeCell ref="A14:A15"/>
    <mergeCell ref="B14:B15"/>
    <mergeCell ref="C14:C15"/>
    <mergeCell ref="D14:D15"/>
    <mergeCell ref="A16:A17"/>
    <mergeCell ref="B16:B17"/>
    <mergeCell ref="C16:C17"/>
    <mergeCell ref="D16:D17"/>
    <mergeCell ref="A19:A21"/>
    <mergeCell ref="B19:B21"/>
    <mergeCell ref="C19:C21"/>
    <mergeCell ref="D19:D21"/>
    <mergeCell ref="A22:A24"/>
    <mergeCell ref="B22:B24"/>
    <mergeCell ref="C22:C24"/>
    <mergeCell ref="D22:D24"/>
    <mergeCell ref="A25:A26"/>
    <mergeCell ref="B25:B26"/>
    <mergeCell ref="C25:C26"/>
    <mergeCell ref="D25:D26"/>
    <mergeCell ref="A27:A29"/>
    <mergeCell ref="B27:B29"/>
    <mergeCell ref="C27:C29"/>
    <mergeCell ref="D27:D29"/>
    <mergeCell ref="A30:A32"/>
    <mergeCell ref="B30:B32"/>
    <mergeCell ref="C30:C32"/>
    <mergeCell ref="D30:D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6"/>
  <sheetViews>
    <sheetView topLeftCell="A217" workbookViewId="0">
      <selection activeCell="O235" sqref="O235"/>
    </sheetView>
  </sheetViews>
  <sheetFormatPr defaultRowHeight="15" x14ac:dyDescent="0.25"/>
  <cols>
    <col min="2" max="2" width="34.7109375" customWidth="1"/>
    <col min="3" max="3" width="11.140625" customWidth="1"/>
  </cols>
  <sheetData>
    <row r="1" spans="1:9" x14ac:dyDescent="0.25">
      <c r="A1" s="294" t="s">
        <v>0</v>
      </c>
      <c r="B1" s="295" t="s">
        <v>1251</v>
      </c>
      <c r="C1" s="295" t="s">
        <v>1275</v>
      </c>
      <c r="D1" s="295" t="s">
        <v>1253</v>
      </c>
      <c r="E1" s="295"/>
      <c r="F1" s="295"/>
      <c r="G1" s="295"/>
      <c r="H1" s="295"/>
    </row>
    <row r="2" spans="1:9" ht="25.15" customHeight="1" x14ac:dyDescent="0.25">
      <c r="A2" s="294"/>
      <c r="B2" s="295"/>
      <c r="C2" s="295"/>
      <c r="D2" s="185" t="s">
        <v>6</v>
      </c>
      <c r="E2" s="185" t="s">
        <v>7</v>
      </c>
      <c r="F2" s="185" t="s">
        <v>8</v>
      </c>
      <c r="G2" s="185" t="s">
        <v>1046</v>
      </c>
      <c r="H2" s="185" t="s">
        <v>1254</v>
      </c>
    </row>
    <row r="3" spans="1:9" ht="25.5" x14ac:dyDescent="0.25">
      <c r="A3" s="186" t="s">
        <v>5</v>
      </c>
      <c r="B3" s="187" t="s">
        <v>1255</v>
      </c>
      <c r="C3" s="188"/>
      <c r="D3" s="188"/>
      <c r="E3" s="188"/>
      <c r="F3" s="188"/>
      <c r="G3" s="188"/>
      <c r="H3" s="188"/>
    </row>
    <row r="4" spans="1:9" ht="25.5" x14ac:dyDescent="0.25">
      <c r="A4" s="186">
        <v>1</v>
      </c>
      <c r="B4" s="189" t="s">
        <v>1146</v>
      </c>
      <c r="C4" s="190">
        <v>5300</v>
      </c>
      <c r="D4" s="190">
        <v>5580</v>
      </c>
      <c r="E4" s="190">
        <v>2790</v>
      </c>
      <c r="F4" s="190">
        <v>2232</v>
      </c>
      <c r="G4" s="190">
        <v>1674</v>
      </c>
      <c r="H4" s="190">
        <v>1116</v>
      </c>
      <c r="I4" s="194">
        <f>D4/C4</f>
        <v>1.0528301886792453</v>
      </c>
    </row>
    <row r="5" spans="1:9" x14ac:dyDescent="0.25">
      <c r="A5" s="186">
        <v>7</v>
      </c>
      <c r="B5" s="187" t="s">
        <v>98</v>
      </c>
      <c r="C5" s="190">
        <v>5300</v>
      </c>
      <c r="D5" s="190">
        <v>5580</v>
      </c>
      <c r="E5" s="190">
        <v>2790</v>
      </c>
      <c r="F5" s="190">
        <v>2232</v>
      </c>
      <c r="G5" s="190">
        <v>1674</v>
      </c>
      <c r="H5" s="190">
        <v>1116</v>
      </c>
      <c r="I5" s="194">
        <f t="shared" ref="I5:I68" si="0">D5/C5</f>
        <v>1.0528301886792453</v>
      </c>
    </row>
    <row r="6" spans="1:9" x14ac:dyDescent="0.25">
      <c r="A6" s="185" t="s">
        <v>9</v>
      </c>
      <c r="B6" s="187" t="s">
        <v>1242</v>
      </c>
      <c r="C6" s="188"/>
      <c r="D6" s="188"/>
      <c r="E6" s="188"/>
      <c r="F6" s="188"/>
      <c r="G6" s="188"/>
      <c r="H6" s="188"/>
      <c r="I6" s="194"/>
    </row>
    <row r="7" spans="1:9" x14ac:dyDescent="0.25">
      <c r="A7" s="185">
        <v>1</v>
      </c>
      <c r="B7" s="187" t="s">
        <v>101</v>
      </c>
      <c r="C7" s="188"/>
      <c r="D7" s="188"/>
      <c r="E7" s="188"/>
      <c r="F7" s="188"/>
      <c r="G7" s="188"/>
      <c r="H7" s="188"/>
      <c r="I7" s="194"/>
    </row>
    <row r="8" spans="1:9" ht="25.5" x14ac:dyDescent="0.25">
      <c r="A8" s="191"/>
      <c r="B8" s="189" t="s">
        <v>1234</v>
      </c>
      <c r="C8" s="190">
        <v>20930</v>
      </c>
      <c r="D8" s="190">
        <v>22380</v>
      </c>
      <c r="E8" s="190">
        <v>11190</v>
      </c>
      <c r="F8" s="190">
        <v>8952</v>
      </c>
      <c r="G8" s="190">
        <v>6714</v>
      </c>
      <c r="H8" s="190">
        <v>4476</v>
      </c>
      <c r="I8" s="194">
        <f t="shared" si="0"/>
        <v>1.0692785475394171</v>
      </c>
    </row>
    <row r="9" spans="1:9" ht="25.5" x14ac:dyDescent="0.25">
      <c r="A9" s="191"/>
      <c r="B9" s="189" t="s">
        <v>104</v>
      </c>
      <c r="C9" s="190">
        <v>28040</v>
      </c>
      <c r="D9" s="190">
        <v>29530</v>
      </c>
      <c r="E9" s="190">
        <v>14765</v>
      </c>
      <c r="F9" s="190">
        <v>11812</v>
      </c>
      <c r="G9" s="190">
        <v>8859</v>
      </c>
      <c r="H9" s="190">
        <v>5906</v>
      </c>
      <c r="I9" s="194">
        <f t="shared" si="0"/>
        <v>1.0531383737517832</v>
      </c>
    </row>
    <row r="10" spans="1:9" ht="25.5" x14ac:dyDescent="0.25">
      <c r="A10" s="191"/>
      <c r="B10" s="189" t="s">
        <v>105</v>
      </c>
      <c r="C10" s="190">
        <v>35700</v>
      </c>
      <c r="D10" s="190">
        <v>37470</v>
      </c>
      <c r="E10" s="190">
        <v>18735</v>
      </c>
      <c r="F10" s="190">
        <v>14988</v>
      </c>
      <c r="G10" s="190">
        <v>11241</v>
      </c>
      <c r="H10" s="190">
        <v>7494</v>
      </c>
      <c r="I10" s="194">
        <f t="shared" si="0"/>
        <v>1.0495798319327732</v>
      </c>
    </row>
    <row r="11" spans="1:9" ht="25.5" x14ac:dyDescent="0.25">
      <c r="A11" s="191"/>
      <c r="B11" s="189" t="s">
        <v>106</v>
      </c>
      <c r="C11" s="190">
        <v>31860</v>
      </c>
      <c r="D11" s="190">
        <v>33570</v>
      </c>
      <c r="E11" s="190">
        <v>16785</v>
      </c>
      <c r="F11" s="190">
        <v>13428</v>
      </c>
      <c r="G11" s="190">
        <v>10071</v>
      </c>
      <c r="H11" s="190">
        <v>6714</v>
      </c>
      <c r="I11" s="194">
        <f t="shared" si="0"/>
        <v>1.0536723163841808</v>
      </c>
    </row>
    <row r="12" spans="1:9" ht="25.5" x14ac:dyDescent="0.25">
      <c r="A12" s="191"/>
      <c r="B12" s="189" t="s">
        <v>107</v>
      </c>
      <c r="C12" s="190">
        <v>45250</v>
      </c>
      <c r="D12" s="190">
        <v>48430</v>
      </c>
      <c r="E12" s="190">
        <v>24215</v>
      </c>
      <c r="F12" s="190">
        <v>19372</v>
      </c>
      <c r="G12" s="190">
        <v>14529</v>
      </c>
      <c r="H12" s="190">
        <v>9686</v>
      </c>
      <c r="I12" s="194">
        <f t="shared" si="0"/>
        <v>1.0702762430939226</v>
      </c>
    </row>
    <row r="13" spans="1:9" ht="25.5" x14ac:dyDescent="0.25">
      <c r="A13" s="191"/>
      <c r="B13" s="189" t="s">
        <v>108</v>
      </c>
      <c r="C13" s="188" t="s">
        <v>1256</v>
      </c>
      <c r="D13" s="190">
        <v>43710</v>
      </c>
      <c r="E13" s="190">
        <v>21855</v>
      </c>
      <c r="F13" s="190">
        <v>17484</v>
      </c>
      <c r="G13" s="190">
        <v>13113</v>
      </c>
      <c r="H13" s="190">
        <v>8742</v>
      </c>
      <c r="I13" s="194">
        <f t="shared" si="0"/>
        <v>1.0512265512265513</v>
      </c>
    </row>
    <row r="14" spans="1:9" ht="25.5" x14ac:dyDescent="0.25">
      <c r="A14" s="191"/>
      <c r="B14" s="189" t="s">
        <v>109</v>
      </c>
      <c r="C14" s="188" t="s">
        <v>1257</v>
      </c>
      <c r="D14" s="190">
        <v>11870</v>
      </c>
      <c r="E14" s="190">
        <v>5935</v>
      </c>
      <c r="F14" s="190">
        <v>4748</v>
      </c>
      <c r="G14" s="190">
        <v>3561</v>
      </c>
      <c r="H14" s="190">
        <v>2374</v>
      </c>
      <c r="I14" s="194">
        <f t="shared" si="0"/>
        <v>1.0513728963684676</v>
      </c>
    </row>
    <row r="15" spans="1:9" ht="25.5" x14ac:dyDescent="0.25">
      <c r="A15" s="191"/>
      <c r="B15" s="189" t="s">
        <v>110</v>
      </c>
      <c r="C15" s="188" t="s">
        <v>1258</v>
      </c>
      <c r="D15" s="190">
        <v>6490</v>
      </c>
      <c r="E15" s="190">
        <v>3245</v>
      </c>
      <c r="F15" s="190">
        <v>2596</v>
      </c>
      <c r="G15" s="190">
        <v>1947</v>
      </c>
      <c r="H15" s="190">
        <v>1298</v>
      </c>
      <c r="I15" s="194">
        <f t="shared" si="0"/>
        <v>1.0570032573289903</v>
      </c>
    </row>
    <row r="16" spans="1:9" ht="25.5" x14ac:dyDescent="0.25">
      <c r="A16" s="191"/>
      <c r="B16" s="189" t="s">
        <v>1149</v>
      </c>
      <c r="C16" s="188" t="s">
        <v>1259</v>
      </c>
      <c r="D16" s="190">
        <v>24850</v>
      </c>
      <c r="E16" s="190">
        <v>12425</v>
      </c>
      <c r="F16" s="190">
        <v>9940</v>
      </c>
      <c r="G16" s="190">
        <v>7455</v>
      </c>
      <c r="H16" s="190">
        <v>4970</v>
      </c>
      <c r="I16" s="194">
        <f t="shared" si="0"/>
        <v>1.0489658083579569</v>
      </c>
    </row>
    <row r="17" spans="1:9" x14ac:dyDescent="0.25">
      <c r="A17" s="191"/>
      <c r="B17" s="189" t="s">
        <v>112</v>
      </c>
      <c r="C17" s="190">
        <v>19150</v>
      </c>
      <c r="D17" s="190">
        <v>20320</v>
      </c>
      <c r="E17" s="190">
        <v>10160</v>
      </c>
      <c r="F17" s="190">
        <v>8128</v>
      </c>
      <c r="G17" s="190">
        <v>6096</v>
      </c>
      <c r="H17" s="190">
        <v>4064</v>
      </c>
      <c r="I17" s="194">
        <f t="shared" si="0"/>
        <v>1.0610966057441253</v>
      </c>
    </row>
    <row r="18" spans="1:9" ht="25.5" x14ac:dyDescent="0.25">
      <c r="A18" s="191"/>
      <c r="B18" s="189" t="s">
        <v>113</v>
      </c>
      <c r="C18" s="190">
        <v>19150</v>
      </c>
      <c r="D18" s="190">
        <v>20320</v>
      </c>
      <c r="E18" s="190">
        <v>10160</v>
      </c>
      <c r="F18" s="190">
        <v>8128</v>
      </c>
      <c r="G18" s="190">
        <v>6096</v>
      </c>
      <c r="H18" s="190">
        <v>4064</v>
      </c>
      <c r="I18" s="194">
        <f t="shared" si="0"/>
        <v>1.0610966057441253</v>
      </c>
    </row>
    <row r="19" spans="1:9" x14ac:dyDescent="0.25">
      <c r="A19" s="185">
        <v>2</v>
      </c>
      <c r="B19" s="187" t="s">
        <v>114</v>
      </c>
      <c r="C19" s="188"/>
      <c r="D19" s="188"/>
      <c r="E19" s="188"/>
      <c r="F19" s="188"/>
      <c r="G19" s="188"/>
      <c r="H19" s="188"/>
      <c r="I19" s="194"/>
    </row>
    <row r="20" spans="1:9" ht="25.5" x14ac:dyDescent="0.25">
      <c r="A20" s="191"/>
      <c r="B20" s="189" t="s">
        <v>115</v>
      </c>
      <c r="C20" s="190">
        <v>43260</v>
      </c>
      <c r="D20" s="190">
        <v>45880</v>
      </c>
      <c r="E20" s="190">
        <v>22940</v>
      </c>
      <c r="F20" s="190">
        <v>18352</v>
      </c>
      <c r="G20" s="190">
        <v>13764</v>
      </c>
      <c r="H20" s="190">
        <v>9176</v>
      </c>
      <c r="I20" s="194">
        <f t="shared" si="0"/>
        <v>1.0605640314378177</v>
      </c>
    </row>
    <row r="21" spans="1:9" x14ac:dyDescent="0.25">
      <c r="A21" s="191"/>
      <c r="B21" s="189" t="s">
        <v>116</v>
      </c>
      <c r="C21" s="190">
        <v>35320</v>
      </c>
      <c r="D21" s="190">
        <v>37160</v>
      </c>
      <c r="E21" s="190">
        <v>18580</v>
      </c>
      <c r="F21" s="190">
        <v>14864</v>
      </c>
      <c r="G21" s="190">
        <v>11148</v>
      </c>
      <c r="H21" s="190">
        <v>7432</v>
      </c>
      <c r="I21" s="194">
        <f t="shared" si="0"/>
        <v>1.0520951302378256</v>
      </c>
    </row>
    <row r="22" spans="1:9" x14ac:dyDescent="0.25">
      <c r="A22" s="185">
        <v>3</v>
      </c>
      <c r="B22" s="187" t="s">
        <v>123</v>
      </c>
      <c r="C22" s="188"/>
      <c r="D22" s="188"/>
      <c r="E22" s="188"/>
      <c r="F22" s="188"/>
      <c r="G22" s="188"/>
      <c r="H22" s="188"/>
      <c r="I22" s="194"/>
    </row>
    <row r="23" spans="1:9" x14ac:dyDescent="0.25">
      <c r="A23" s="191"/>
      <c r="B23" s="189" t="s">
        <v>124</v>
      </c>
      <c r="C23" s="190">
        <v>24320</v>
      </c>
      <c r="D23" s="190">
        <v>25590</v>
      </c>
      <c r="E23" s="190">
        <v>12795</v>
      </c>
      <c r="F23" s="190">
        <v>10236</v>
      </c>
      <c r="G23" s="190">
        <v>7677</v>
      </c>
      <c r="H23" s="190">
        <v>5118</v>
      </c>
      <c r="I23" s="194">
        <f t="shared" si="0"/>
        <v>1.052220394736842</v>
      </c>
    </row>
    <row r="24" spans="1:9" ht="25.5" x14ac:dyDescent="0.25">
      <c r="A24" s="191"/>
      <c r="B24" s="189" t="s">
        <v>125</v>
      </c>
      <c r="C24" s="188" t="s">
        <v>1260</v>
      </c>
      <c r="D24" s="190">
        <v>36270</v>
      </c>
      <c r="E24" s="190">
        <v>18135</v>
      </c>
      <c r="F24" s="190">
        <v>14508</v>
      </c>
      <c r="G24" s="190">
        <v>10881</v>
      </c>
      <c r="H24" s="190">
        <v>7254</v>
      </c>
      <c r="I24" s="194">
        <f t="shared" si="0"/>
        <v>1.0552807681117253</v>
      </c>
    </row>
    <row r="25" spans="1:9" ht="25.5" x14ac:dyDescent="0.25">
      <c r="A25" s="191"/>
      <c r="B25" s="189" t="s">
        <v>126</v>
      </c>
      <c r="C25" s="188" t="s">
        <v>1260</v>
      </c>
      <c r="D25" s="190">
        <v>36270</v>
      </c>
      <c r="E25" s="190">
        <v>18135</v>
      </c>
      <c r="F25" s="190">
        <v>14508</v>
      </c>
      <c r="G25" s="190">
        <v>10881</v>
      </c>
      <c r="H25" s="190">
        <v>7254</v>
      </c>
      <c r="I25" s="194">
        <f t="shared" si="0"/>
        <v>1.0552807681117253</v>
      </c>
    </row>
    <row r="26" spans="1:9" ht="25.5" x14ac:dyDescent="0.25">
      <c r="A26" s="191"/>
      <c r="B26" s="189" t="s">
        <v>127</v>
      </c>
      <c r="C26" s="190">
        <v>29950</v>
      </c>
      <c r="D26" s="190">
        <v>31400</v>
      </c>
      <c r="E26" s="190">
        <v>15700</v>
      </c>
      <c r="F26" s="190">
        <v>12560</v>
      </c>
      <c r="G26" s="190">
        <v>9420</v>
      </c>
      <c r="H26" s="190">
        <v>6280</v>
      </c>
      <c r="I26" s="194">
        <f t="shared" si="0"/>
        <v>1.0484140233722872</v>
      </c>
    </row>
    <row r="27" spans="1:9" ht="25.5" x14ac:dyDescent="0.25">
      <c r="A27" s="185">
        <v>4</v>
      </c>
      <c r="B27" s="187" t="s">
        <v>1163</v>
      </c>
      <c r="C27" s="190">
        <v>25680</v>
      </c>
      <c r="D27" s="190">
        <v>27160</v>
      </c>
      <c r="E27" s="190">
        <v>13580</v>
      </c>
      <c r="F27" s="190">
        <v>10864</v>
      </c>
      <c r="G27" s="190">
        <v>8148</v>
      </c>
      <c r="H27" s="190">
        <v>5432</v>
      </c>
      <c r="I27" s="194">
        <f t="shared" si="0"/>
        <v>1.057632398753894</v>
      </c>
    </row>
    <row r="28" spans="1:9" x14ac:dyDescent="0.25">
      <c r="A28" s="185">
        <v>5</v>
      </c>
      <c r="B28" s="187" t="s">
        <v>39</v>
      </c>
      <c r="C28" s="188"/>
      <c r="D28" s="188"/>
      <c r="E28" s="188"/>
      <c r="F28" s="188"/>
      <c r="G28" s="188"/>
      <c r="H28" s="188"/>
      <c r="I28" s="194"/>
    </row>
    <row r="29" spans="1:9" ht="25.5" x14ac:dyDescent="0.25">
      <c r="A29" s="191"/>
      <c r="B29" s="189" t="s">
        <v>133</v>
      </c>
      <c r="C29" s="188" t="s">
        <v>1261</v>
      </c>
      <c r="D29" s="190">
        <v>16000</v>
      </c>
      <c r="E29" s="190">
        <v>8000</v>
      </c>
      <c r="F29" s="190">
        <v>6400</v>
      </c>
      <c r="G29" s="190">
        <v>4800</v>
      </c>
      <c r="H29" s="190">
        <v>3200</v>
      </c>
      <c r="I29" s="194">
        <f t="shared" si="0"/>
        <v>1.0638297872340425</v>
      </c>
    </row>
    <row r="30" spans="1:9" x14ac:dyDescent="0.25">
      <c r="A30" s="191"/>
      <c r="B30" s="189" t="s">
        <v>134</v>
      </c>
      <c r="C30" s="188" t="s">
        <v>1262</v>
      </c>
      <c r="D30" s="190">
        <v>13430</v>
      </c>
      <c r="E30" s="190">
        <v>6715</v>
      </c>
      <c r="F30" s="190">
        <v>5372</v>
      </c>
      <c r="G30" s="190">
        <v>4029</v>
      </c>
      <c r="H30" s="190">
        <v>2686</v>
      </c>
      <c r="I30" s="194">
        <f t="shared" si="0"/>
        <v>1.0549882168106834</v>
      </c>
    </row>
    <row r="31" spans="1:9" x14ac:dyDescent="0.25">
      <c r="A31" s="185">
        <v>6</v>
      </c>
      <c r="B31" s="187" t="s">
        <v>41</v>
      </c>
      <c r="C31" s="190">
        <v>16140</v>
      </c>
      <c r="D31" s="190">
        <v>17270</v>
      </c>
      <c r="E31" s="190">
        <v>8635</v>
      </c>
      <c r="F31" s="190">
        <v>6908</v>
      </c>
      <c r="G31" s="190">
        <v>5181</v>
      </c>
      <c r="H31" s="190">
        <v>3454</v>
      </c>
      <c r="I31" s="194">
        <f t="shared" si="0"/>
        <v>1.0700123915737298</v>
      </c>
    </row>
    <row r="32" spans="1:9" x14ac:dyDescent="0.25">
      <c r="A32" s="185">
        <v>7</v>
      </c>
      <c r="B32" s="187" t="s">
        <v>136</v>
      </c>
      <c r="C32" s="190">
        <v>15040</v>
      </c>
      <c r="D32" s="190">
        <v>16000</v>
      </c>
      <c r="E32" s="190">
        <v>8000</v>
      </c>
      <c r="F32" s="190">
        <v>6400</v>
      </c>
      <c r="G32" s="190">
        <v>4800</v>
      </c>
      <c r="H32" s="190">
        <v>3200</v>
      </c>
      <c r="I32" s="194">
        <f t="shared" si="0"/>
        <v>1.0638297872340425</v>
      </c>
    </row>
    <row r="33" spans="1:9" x14ac:dyDescent="0.25">
      <c r="A33" s="185">
        <v>8</v>
      </c>
      <c r="B33" s="187" t="s">
        <v>21</v>
      </c>
      <c r="C33" s="188"/>
      <c r="D33" s="188"/>
      <c r="E33" s="188"/>
      <c r="F33" s="188"/>
      <c r="G33" s="188"/>
      <c r="H33" s="188"/>
      <c r="I33" s="194"/>
    </row>
    <row r="34" spans="1:9" ht="25.5" x14ac:dyDescent="0.25">
      <c r="A34" s="191"/>
      <c r="B34" s="189" t="s">
        <v>137</v>
      </c>
      <c r="C34" s="190">
        <v>15040</v>
      </c>
      <c r="D34" s="190">
        <v>16000</v>
      </c>
      <c r="E34" s="190">
        <v>8000</v>
      </c>
      <c r="F34" s="190">
        <v>6400</v>
      </c>
      <c r="G34" s="190">
        <v>4800</v>
      </c>
      <c r="H34" s="190">
        <v>3200</v>
      </c>
      <c r="I34" s="194">
        <f t="shared" si="0"/>
        <v>1.0638297872340425</v>
      </c>
    </row>
    <row r="35" spans="1:9" ht="25.5" x14ac:dyDescent="0.25">
      <c r="A35" s="191"/>
      <c r="B35" s="189" t="s">
        <v>138</v>
      </c>
      <c r="C35" s="190">
        <v>16820</v>
      </c>
      <c r="D35" s="190">
        <v>17640</v>
      </c>
      <c r="E35" s="190">
        <v>8820</v>
      </c>
      <c r="F35" s="190">
        <v>7056</v>
      </c>
      <c r="G35" s="190">
        <v>5292</v>
      </c>
      <c r="H35" s="190">
        <v>3528</v>
      </c>
      <c r="I35" s="194">
        <f t="shared" si="0"/>
        <v>1.0487514863258025</v>
      </c>
    </row>
    <row r="36" spans="1:9" x14ac:dyDescent="0.25">
      <c r="A36" s="185">
        <v>9</v>
      </c>
      <c r="B36" s="187" t="s">
        <v>35</v>
      </c>
      <c r="C36" s="190">
        <v>37900</v>
      </c>
      <c r="D36" s="190">
        <v>40280</v>
      </c>
      <c r="E36" s="190">
        <v>20140</v>
      </c>
      <c r="F36" s="190">
        <v>16112</v>
      </c>
      <c r="G36" s="190">
        <v>12084</v>
      </c>
      <c r="H36" s="190">
        <v>8056</v>
      </c>
      <c r="I36" s="194">
        <f t="shared" si="0"/>
        <v>1.0627968337730871</v>
      </c>
    </row>
    <row r="37" spans="1:9" x14ac:dyDescent="0.25">
      <c r="A37" s="185">
        <v>10</v>
      </c>
      <c r="B37" s="187" t="s">
        <v>139</v>
      </c>
      <c r="C37" s="188"/>
      <c r="D37" s="188"/>
      <c r="E37" s="188"/>
      <c r="F37" s="188"/>
      <c r="G37" s="188"/>
      <c r="H37" s="188"/>
      <c r="I37" s="194"/>
    </row>
    <row r="38" spans="1:9" ht="25.5" x14ac:dyDescent="0.25">
      <c r="A38" s="191"/>
      <c r="B38" s="189" t="s">
        <v>140</v>
      </c>
      <c r="C38" s="188" t="s">
        <v>1263</v>
      </c>
      <c r="D38" s="190">
        <v>34350</v>
      </c>
      <c r="E38" s="190">
        <v>17175</v>
      </c>
      <c r="F38" s="190">
        <v>13740</v>
      </c>
      <c r="G38" s="190">
        <v>10305</v>
      </c>
      <c r="H38" s="190">
        <v>6870</v>
      </c>
      <c r="I38" s="194">
        <f t="shared" si="0"/>
        <v>1.0507800550627102</v>
      </c>
    </row>
    <row r="39" spans="1:9" ht="25.5" x14ac:dyDescent="0.25">
      <c r="A39" s="191"/>
      <c r="B39" s="189" t="s">
        <v>141</v>
      </c>
      <c r="C39" s="190">
        <v>36440</v>
      </c>
      <c r="D39" s="190">
        <v>38630</v>
      </c>
      <c r="E39" s="190">
        <v>19315</v>
      </c>
      <c r="F39" s="190">
        <v>15452</v>
      </c>
      <c r="G39" s="190">
        <v>11589</v>
      </c>
      <c r="H39" s="190">
        <v>7726</v>
      </c>
      <c r="I39" s="194">
        <f t="shared" si="0"/>
        <v>1.0600987925356751</v>
      </c>
    </row>
    <row r="40" spans="1:9" x14ac:dyDescent="0.25">
      <c r="A40" s="185">
        <v>11</v>
      </c>
      <c r="B40" s="187" t="s">
        <v>142</v>
      </c>
      <c r="C40" s="190">
        <v>31990</v>
      </c>
      <c r="D40" s="190">
        <v>33690</v>
      </c>
      <c r="E40" s="190">
        <v>16845</v>
      </c>
      <c r="F40" s="190">
        <v>13476</v>
      </c>
      <c r="G40" s="190">
        <v>10107</v>
      </c>
      <c r="H40" s="190">
        <v>6738</v>
      </c>
      <c r="I40" s="194">
        <f t="shared" si="0"/>
        <v>1.05314160675211</v>
      </c>
    </row>
    <row r="41" spans="1:9" x14ac:dyDescent="0.25">
      <c r="A41" s="185">
        <v>12</v>
      </c>
      <c r="B41" s="187" t="s">
        <v>143</v>
      </c>
      <c r="C41" s="188"/>
      <c r="D41" s="188"/>
      <c r="E41" s="188"/>
      <c r="F41" s="188"/>
      <c r="G41" s="188"/>
      <c r="H41" s="188"/>
      <c r="I41" s="194"/>
    </row>
    <row r="42" spans="1:9" x14ac:dyDescent="0.25">
      <c r="A42" s="191"/>
      <c r="B42" s="189" t="s">
        <v>144</v>
      </c>
      <c r="C42" s="188" t="s">
        <v>1264</v>
      </c>
      <c r="D42" s="190">
        <v>24630</v>
      </c>
      <c r="E42" s="190">
        <v>12315</v>
      </c>
      <c r="F42" s="190">
        <v>9852</v>
      </c>
      <c r="G42" s="190">
        <v>7389</v>
      </c>
      <c r="H42" s="190">
        <v>4926</v>
      </c>
      <c r="I42" s="194">
        <f t="shared" si="0"/>
        <v>1.0557222460351479</v>
      </c>
    </row>
    <row r="43" spans="1:9" x14ac:dyDescent="0.25">
      <c r="A43" s="191"/>
      <c r="B43" s="189" t="s">
        <v>145</v>
      </c>
      <c r="C43" s="188" t="s">
        <v>1265</v>
      </c>
      <c r="D43" s="190">
        <v>21740</v>
      </c>
      <c r="E43" s="190">
        <v>10870</v>
      </c>
      <c r="F43" s="190">
        <v>8696</v>
      </c>
      <c r="G43" s="190">
        <v>6522</v>
      </c>
      <c r="H43" s="190">
        <v>4348</v>
      </c>
      <c r="I43" s="194">
        <f t="shared" si="0"/>
        <v>1.0589381393083293</v>
      </c>
    </row>
    <row r="44" spans="1:9" x14ac:dyDescent="0.25">
      <c r="A44" s="185">
        <v>13</v>
      </c>
      <c r="B44" s="187" t="s">
        <v>147</v>
      </c>
      <c r="C44" s="188"/>
      <c r="D44" s="188"/>
      <c r="E44" s="188"/>
      <c r="F44" s="188"/>
      <c r="G44" s="188"/>
      <c r="H44" s="188"/>
      <c r="I44" s="194"/>
    </row>
    <row r="45" spans="1:9" ht="25.5" x14ac:dyDescent="0.25">
      <c r="A45" s="189"/>
      <c r="B45" s="189" t="s">
        <v>148</v>
      </c>
      <c r="C45" s="190">
        <v>32410</v>
      </c>
      <c r="D45" s="190">
        <v>33890</v>
      </c>
      <c r="E45" s="190">
        <v>16945</v>
      </c>
      <c r="F45" s="190">
        <v>13556</v>
      </c>
      <c r="G45" s="190">
        <v>10167</v>
      </c>
      <c r="H45" s="190">
        <v>6778</v>
      </c>
      <c r="I45" s="194">
        <f t="shared" si="0"/>
        <v>1.0456649182351125</v>
      </c>
    </row>
    <row r="46" spans="1:9" x14ac:dyDescent="0.25">
      <c r="A46" s="185">
        <v>14</v>
      </c>
      <c r="B46" s="187" t="s">
        <v>40</v>
      </c>
      <c r="C46" s="188"/>
      <c r="D46" s="188"/>
      <c r="E46" s="188"/>
      <c r="F46" s="188"/>
      <c r="G46" s="188"/>
      <c r="H46" s="188"/>
      <c r="I46" s="194"/>
    </row>
    <row r="47" spans="1:9" x14ac:dyDescent="0.25">
      <c r="A47" s="191"/>
      <c r="B47" s="189" t="s">
        <v>1140</v>
      </c>
      <c r="C47" s="188" t="s">
        <v>1266</v>
      </c>
      <c r="D47" s="190">
        <f>'Tổng hợp'!F283</f>
        <v>14970</v>
      </c>
      <c r="E47" s="190">
        <f>'Tổng hợp'!G283</f>
        <v>7485</v>
      </c>
      <c r="F47" s="190">
        <f>'Tổng hợp'!H283</f>
        <v>5988</v>
      </c>
      <c r="G47" s="190">
        <f>'Tổng hợp'!I283</f>
        <v>4491</v>
      </c>
      <c r="H47" s="190">
        <f>'Tổng hợp'!J283</f>
        <v>2994</v>
      </c>
      <c r="I47" s="194">
        <f t="shared" si="0"/>
        <v>1.0483193277310925</v>
      </c>
    </row>
    <row r="48" spans="1:9" x14ac:dyDescent="0.25">
      <c r="A48" s="191"/>
      <c r="B48" s="189" t="s">
        <v>210</v>
      </c>
      <c r="C48" s="188" t="s">
        <v>1257</v>
      </c>
      <c r="D48" s="190">
        <v>11920</v>
      </c>
      <c r="E48" s="190">
        <v>5960</v>
      </c>
      <c r="F48" s="190">
        <v>4768</v>
      </c>
      <c r="G48" s="190">
        <v>3576</v>
      </c>
      <c r="H48" s="190">
        <v>2384</v>
      </c>
      <c r="I48" s="194">
        <f t="shared" si="0"/>
        <v>1.0558015943312666</v>
      </c>
    </row>
    <row r="49" spans="1:9" x14ac:dyDescent="0.25">
      <c r="A49" s="185">
        <v>15</v>
      </c>
      <c r="B49" s="187" t="s">
        <v>212</v>
      </c>
      <c r="C49" s="188"/>
      <c r="D49" s="188"/>
      <c r="E49" s="188"/>
      <c r="F49" s="188"/>
      <c r="G49" s="188"/>
      <c r="H49" s="188"/>
      <c r="I49" s="194"/>
    </row>
    <row r="50" spans="1:9" ht="25.5" x14ac:dyDescent="0.25">
      <c r="A50" s="191"/>
      <c r="B50" s="189" t="s">
        <v>213</v>
      </c>
      <c r="C50" s="190">
        <v>11290</v>
      </c>
      <c r="D50" s="190">
        <v>11920</v>
      </c>
      <c r="E50" s="190">
        <v>5960</v>
      </c>
      <c r="F50" s="190">
        <v>4768</v>
      </c>
      <c r="G50" s="190">
        <v>3576</v>
      </c>
      <c r="H50" s="190">
        <v>2384</v>
      </c>
      <c r="I50" s="194">
        <f t="shared" si="0"/>
        <v>1.0558015943312666</v>
      </c>
    </row>
    <row r="51" spans="1:9" ht="25.5" x14ac:dyDescent="0.25">
      <c r="A51" s="191"/>
      <c r="B51" s="189" t="s">
        <v>214</v>
      </c>
      <c r="C51" s="190">
        <v>9840</v>
      </c>
      <c r="D51" s="190">
        <v>10340</v>
      </c>
      <c r="E51" s="190">
        <v>5170</v>
      </c>
      <c r="F51" s="190">
        <v>4136</v>
      </c>
      <c r="G51" s="190">
        <v>3102</v>
      </c>
      <c r="H51" s="190">
        <v>2068</v>
      </c>
      <c r="I51" s="194">
        <f t="shared" si="0"/>
        <v>1.0508130081300813</v>
      </c>
    </row>
    <row r="52" spans="1:9" x14ac:dyDescent="0.25">
      <c r="A52" s="185">
        <v>16</v>
      </c>
      <c r="B52" s="187" t="s">
        <v>215</v>
      </c>
      <c r="C52" s="188"/>
      <c r="D52" s="188"/>
      <c r="E52" s="188"/>
      <c r="F52" s="188"/>
      <c r="G52" s="188"/>
      <c r="H52" s="188"/>
      <c r="I52" s="194"/>
    </row>
    <row r="53" spans="1:9" ht="25.5" x14ac:dyDescent="0.25">
      <c r="A53" s="191"/>
      <c r="B53" s="189" t="s">
        <v>216</v>
      </c>
      <c r="C53" s="190">
        <v>15040</v>
      </c>
      <c r="D53" s="190">
        <v>15750</v>
      </c>
      <c r="E53" s="190">
        <v>7875</v>
      </c>
      <c r="F53" s="190">
        <v>6300</v>
      </c>
      <c r="G53" s="190">
        <v>4725</v>
      </c>
      <c r="H53" s="190">
        <v>3150</v>
      </c>
      <c r="I53" s="194">
        <f t="shared" si="0"/>
        <v>1.0472074468085106</v>
      </c>
    </row>
    <row r="54" spans="1:9" ht="25.5" x14ac:dyDescent="0.25">
      <c r="A54" s="191"/>
      <c r="B54" s="189" t="s">
        <v>214</v>
      </c>
      <c r="C54" s="190">
        <v>12730</v>
      </c>
      <c r="D54" s="190">
        <v>13510</v>
      </c>
      <c r="E54" s="190">
        <v>6755</v>
      </c>
      <c r="F54" s="190">
        <v>5404</v>
      </c>
      <c r="G54" s="190">
        <v>4053</v>
      </c>
      <c r="H54" s="190">
        <v>2702</v>
      </c>
      <c r="I54" s="194">
        <f t="shared" si="0"/>
        <v>1.0612725844461901</v>
      </c>
    </row>
    <row r="55" spans="1:9" x14ac:dyDescent="0.25">
      <c r="A55" s="185">
        <v>17</v>
      </c>
      <c r="B55" s="187" t="s">
        <v>217</v>
      </c>
      <c r="C55" s="190">
        <v>9450</v>
      </c>
      <c r="D55" s="190">
        <v>9900</v>
      </c>
      <c r="E55" s="190">
        <v>4950</v>
      </c>
      <c r="F55" s="190">
        <v>3960</v>
      </c>
      <c r="G55" s="190">
        <v>2970</v>
      </c>
      <c r="H55" s="190">
        <v>1980</v>
      </c>
      <c r="I55" s="194">
        <f t="shared" si="0"/>
        <v>1.0476190476190477</v>
      </c>
    </row>
    <row r="56" spans="1:9" x14ac:dyDescent="0.25">
      <c r="A56" s="185">
        <v>18</v>
      </c>
      <c r="B56" s="187" t="s">
        <v>218</v>
      </c>
      <c r="C56" s="190">
        <v>9450</v>
      </c>
      <c r="D56" s="190">
        <v>9900</v>
      </c>
      <c r="E56" s="190">
        <v>4950</v>
      </c>
      <c r="F56" s="190">
        <v>3960</v>
      </c>
      <c r="G56" s="190">
        <v>2970</v>
      </c>
      <c r="H56" s="190">
        <v>1980</v>
      </c>
      <c r="I56" s="194">
        <f t="shared" si="0"/>
        <v>1.0476190476190477</v>
      </c>
    </row>
    <row r="57" spans="1:9" x14ac:dyDescent="0.25">
      <c r="A57" s="185">
        <v>19</v>
      </c>
      <c r="B57" s="187" t="s">
        <v>219</v>
      </c>
      <c r="C57" s="190">
        <v>15040</v>
      </c>
      <c r="D57" s="190">
        <v>15820</v>
      </c>
      <c r="E57" s="190">
        <v>7910</v>
      </c>
      <c r="F57" s="190">
        <v>6328</v>
      </c>
      <c r="G57" s="190">
        <v>4746</v>
      </c>
      <c r="H57" s="190">
        <v>3164</v>
      </c>
      <c r="I57" s="194">
        <f t="shared" si="0"/>
        <v>1.0518617021276595</v>
      </c>
    </row>
    <row r="58" spans="1:9" x14ac:dyDescent="0.25">
      <c r="A58" s="185">
        <v>20</v>
      </c>
      <c r="B58" s="187" t="s">
        <v>220</v>
      </c>
      <c r="C58" s="190">
        <v>15040</v>
      </c>
      <c r="D58" s="190">
        <v>15820</v>
      </c>
      <c r="E58" s="190">
        <v>7910</v>
      </c>
      <c r="F58" s="190">
        <v>6328</v>
      </c>
      <c r="G58" s="190">
        <v>4746</v>
      </c>
      <c r="H58" s="190">
        <v>3164</v>
      </c>
      <c r="I58" s="194">
        <f t="shared" si="0"/>
        <v>1.0518617021276595</v>
      </c>
    </row>
    <row r="59" spans="1:9" x14ac:dyDescent="0.25">
      <c r="A59" s="185">
        <v>21</v>
      </c>
      <c r="B59" s="187" t="s">
        <v>22</v>
      </c>
      <c r="C59" s="188"/>
      <c r="D59" s="188"/>
      <c r="E59" s="188"/>
      <c r="F59" s="188"/>
      <c r="G59" s="188"/>
      <c r="H59" s="188"/>
      <c r="I59" s="194"/>
    </row>
    <row r="60" spans="1:9" x14ac:dyDescent="0.25">
      <c r="A60" s="191"/>
      <c r="B60" s="189" t="s">
        <v>221</v>
      </c>
      <c r="C60" s="190">
        <v>23300</v>
      </c>
      <c r="D60" s="190">
        <v>24770</v>
      </c>
      <c r="E60" s="190">
        <v>12385</v>
      </c>
      <c r="F60" s="190">
        <v>9908</v>
      </c>
      <c r="G60" s="190">
        <v>7431</v>
      </c>
      <c r="H60" s="190">
        <v>4954</v>
      </c>
      <c r="I60" s="194">
        <f t="shared" si="0"/>
        <v>1.0630901287553649</v>
      </c>
    </row>
    <row r="61" spans="1:9" ht="25.5" x14ac:dyDescent="0.25">
      <c r="A61" s="191"/>
      <c r="B61" s="189" t="s">
        <v>1141</v>
      </c>
      <c r="C61" s="190">
        <v>15200</v>
      </c>
      <c r="D61" s="190">
        <v>15960</v>
      </c>
      <c r="E61" s="190">
        <v>7980</v>
      </c>
      <c r="F61" s="190">
        <v>6384</v>
      </c>
      <c r="G61" s="190">
        <v>4788</v>
      </c>
      <c r="H61" s="190">
        <v>3192</v>
      </c>
      <c r="I61" s="194">
        <f t="shared" si="0"/>
        <v>1.05</v>
      </c>
    </row>
    <row r="62" spans="1:9" x14ac:dyDescent="0.25">
      <c r="A62" s="185">
        <v>22</v>
      </c>
      <c r="B62" s="187" t="s">
        <v>226</v>
      </c>
      <c r="C62" s="190">
        <v>15040</v>
      </c>
      <c r="D62" s="190">
        <v>15820</v>
      </c>
      <c r="E62" s="190">
        <v>7910</v>
      </c>
      <c r="F62" s="190">
        <v>6328</v>
      </c>
      <c r="G62" s="190">
        <v>4746</v>
      </c>
      <c r="H62" s="190">
        <v>3164</v>
      </c>
      <c r="I62" s="194">
        <f t="shared" si="0"/>
        <v>1.0518617021276595</v>
      </c>
    </row>
    <row r="63" spans="1:9" x14ac:dyDescent="0.25">
      <c r="A63" s="185">
        <v>23</v>
      </c>
      <c r="B63" s="187" t="s">
        <v>14</v>
      </c>
      <c r="C63" s="190">
        <v>9840</v>
      </c>
      <c r="D63" s="190">
        <v>10340</v>
      </c>
      <c r="E63" s="190">
        <v>5170</v>
      </c>
      <c r="F63" s="190">
        <v>4136</v>
      </c>
      <c r="G63" s="190">
        <v>3102</v>
      </c>
      <c r="H63" s="190">
        <v>2068</v>
      </c>
      <c r="I63" s="194">
        <f t="shared" si="0"/>
        <v>1.0508130081300813</v>
      </c>
    </row>
    <row r="64" spans="1:9" ht="25.5" x14ac:dyDescent="0.25">
      <c r="A64" s="185">
        <v>24</v>
      </c>
      <c r="B64" s="187" t="s">
        <v>227</v>
      </c>
      <c r="C64" s="188"/>
      <c r="D64" s="188"/>
      <c r="E64" s="188"/>
      <c r="F64" s="188"/>
      <c r="G64" s="188"/>
      <c r="H64" s="188"/>
      <c r="I64" s="194"/>
    </row>
    <row r="65" spans="1:9" x14ac:dyDescent="0.25">
      <c r="A65" s="191"/>
      <c r="B65" s="189" t="s">
        <v>228</v>
      </c>
      <c r="C65" s="190">
        <v>12730</v>
      </c>
      <c r="D65" s="190">
        <v>13510</v>
      </c>
      <c r="E65" s="190">
        <v>6755</v>
      </c>
      <c r="F65" s="190">
        <v>5404</v>
      </c>
      <c r="G65" s="190">
        <v>4053</v>
      </c>
      <c r="H65" s="190">
        <v>2702</v>
      </c>
      <c r="I65" s="194">
        <f t="shared" si="0"/>
        <v>1.0612725844461901</v>
      </c>
    </row>
    <row r="66" spans="1:9" x14ac:dyDescent="0.25">
      <c r="A66" s="191"/>
      <c r="B66" s="189" t="s">
        <v>229</v>
      </c>
      <c r="C66" s="190">
        <v>13440</v>
      </c>
      <c r="D66" s="190">
        <v>14250</v>
      </c>
      <c r="E66" s="190">
        <v>7125</v>
      </c>
      <c r="F66" s="190">
        <v>5700</v>
      </c>
      <c r="G66" s="190">
        <v>4275</v>
      </c>
      <c r="H66" s="190">
        <v>2850</v>
      </c>
      <c r="I66" s="194">
        <f t="shared" si="0"/>
        <v>1.0602678571428572</v>
      </c>
    </row>
    <row r="67" spans="1:9" ht="25.5" x14ac:dyDescent="0.25">
      <c r="A67" s="185">
        <v>25</v>
      </c>
      <c r="B67" s="187" t="s">
        <v>230</v>
      </c>
      <c r="C67" s="190">
        <v>12730</v>
      </c>
      <c r="D67" s="190">
        <v>13510</v>
      </c>
      <c r="E67" s="190">
        <v>6755</v>
      </c>
      <c r="F67" s="190">
        <v>5404</v>
      </c>
      <c r="G67" s="190">
        <v>4053</v>
      </c>
      <c r="H67" s="190">
        <v>2702</v>
      </c>
      <c r="I67" s="194">
        <f t="shared" si="0"/>
        <v>1.0612725844461901</v>
      </c>
    </row>
    <row r="68" spans="1:9" x14ac:dyDescent="0.25">
      <c r="A68" s="185">
        <v>26</v>
      </c>
      <c r="B68" s="187" t="s">
        <v>24</v>
      </c>
      <c r="C68" s="190">
        <v>26060</v>
      </c>
      <c r="D68" s="190">
        <v>27330</v>
      </c>
      <c r="E68" s="190">
        <v>13665</v>
      </c>
      <c r="F68" s="190">
        <v>10932</v>
      </c>
      <c r="G68" s="190">
        <v>8199</v>
      </c>
      <c r="H68" s="190">
        <v>5466</v>
      </c>
      <c r="I68" s="194">
        <f t="shared" si="0"/>
        <v>1.0487336914811973</v>
      </c>
    </row>
    <row r="69" spans="1:9" x14ac:dyDescent="0.25">
      <c r="A69" s="185">
        <v>27</v>
      </c>
      <c r="B69" s="187" t="s">
        <v>30</v>
      </c>
      <c r="C69" s="190">
        <v>31340</v>
      </c>
      <c r="D69" s="190">
        <v>33000</v>
      </c>
      <c r="E69" s="190">
        <v>16500</v>
      </c>
      <c r="F69" s="190">
        <v>13200</v>
      </c>
      <c r="G69" s="190">
        <v>9900</v>
      </c>
      <c r="H69" s="190">
        <v>6600</v>
      </c>
      <c r="I69" s="194">
        <f t="shared" ref="I69:I132" si="1">D69/C69</f>
        <v>1.0529674537332483</v>
      </c>
    </row>
    <row r="70" spans="1:9" x14ac:dyDescent="0.25">
      <c r="A70" s="185">
        <v>28</v>
      </c>
      <c r="B70" s="187" t="s">
        <v>37</v>
      </c>
      <c r="C70" s="190">
        <v>35280</v>
      </c>
      <c r="D70" s="190">
        <f>'Tổng hợp'!F309</f>
        <v>36930</v>
      </c>
      <c r="E70" s="190">
        <f>'Tổng hợp'!G309</f>
        <v>18465</v>
      </c>
      <c r="F70" s="190">
        <f>'Tổng hợp'!H309</f>
        <v>14772</v>
      </c>
      <c r="G70" s="190">
        <f>'Tổng hợp'!I309</f>
        <v>11079</v>
      </c>
      <c r="H70" s="190">
        <f>'Tổng hợp'!J309</f>
        <v>7386</v>
      </c>
      <c r="I70" s="194">
        <f t="shared" si="1"/>
        <v>1.0467687074829932</v>
      </c>
    </row>
    <row r="71" spans="1:9" ht="25.5" x14ac:dyDescent="0.25">
      <c r="A71" s="185">
        <v>29</v>
      </c>
      <c r="B71" s="187" t="s">
        <v>231</v>
      </c>
      <c r="C71" s="190">
        <v>35280</v>
      </c>
      <c r="D71" s="190">
        <f>'Tổng hợp'!F310</f>
        <v>36930</v>
      </c>
      <c r="E71" s="190">
        <f>'Tổng hợp'!G310</f>
        <v>18465</v>
      </c>
      <c r="F71" s="190">
        <f>'Tổng hợp'!H310</f>
        <v>14772</v>
      </c>
      <c r="G71" s="190">
        <f>'Tổng hợp'!I310</f>
        <v>11079</v>
      </c>
      <c r="H71" s="190">
        <f>'Tổng hợp'!J310</f>
        <v>7386</v>
      </c>
      <c r="I71" s="194">
        <f t="shared" si="1"/>
        <v>1.0467687074829932</v>
      </c>
    </row>
    <row r="72" spans="1:9" x14ac:dyDescent="0.25">
      <c r="A72" s="185">
        <v>30</v>
      </c>
      <c r="B72" s="187" t="s">
        <v>23</v>
      </c>
      <c r="C72" s="190">
        <v>9160</v>
      </c>
      <c r="D72" s="190">
        <f>'Tổng hợp'!F311</f>
        <v>9590</v>
      </c>
      <c r="E72" s="190">
        <f>'Tổng hợp'!G311</f>
        <v>4795</v>
      </c>
      <c r="F72" s="190">
        <f>'Tổng hợp'!H311</f>
        <v>3836</v>
      </c>
      <c r="G72" s="190">
        <f>'Tổng hợp'!I311</f>
        <v>2877</v>
      </c>
      <c r="H72" s="190">
        <f>'Tổng hợp'!J311</f>
        <v>1918</v>
      </c>
      <c r="I72" s="194">
        <f t="shared" si="1"/>
        <v>1.0469432314410481</v>
      </c>
    </row>
    <row r="73" spans="1:9" ht="25.5" x14ac:dyDescent="0.25">
      <c r="A73" s="185">
        <v>31</v>
      </c>
      <c r="B73" s="187" t="s">
        <v>232</v>
      </c>
      <c r="C73" s="190">
        <v>30470</v>
      </c>
      <c r="D73" s="190">
        <f>'Tổng hợp'!F312</f>
        <v>32040</v>
      </c>
      <c r="E73" s="190">
        <f>'Tổng hợp'!G312</f>
        <v>16020</v>
      </c>
      <c r="F73" s="190">
        <f>'Tổng hợp'!H312</f>
        <v>12816</v>
      </c>
      <c r="G73" s="190">
        <f>'Tổng hợp'!I312</f>
        <v>9612</v>
      </c>
      <c r="H73" s="190">
        <f>'Tổng hợp'!J312</f>
        <v>6408</v>
      </c>
      <c r="I73" s="194">
        <f t="shared" si="1"/>
        <v>1.0515260912372826</v>
      </c>
    </row>
    <row r="74" spans="1:9" x14ac:dyDescent="0.25">
      <c r="A74" s="185">
        <v>32</v>
      </c>
      <c r="B74" s="187" t="s">
        <v>233</v>
      </c>
      <c r="C74" s="190">
        <v>9160</v>
      </c>
      <c r="D74" s="190">
        <f>'Tổng hợp'!F313</f>
        <v>9590</v>
      </c>
      <c r="E74" s="190">
        <f>'Tổng hợp'!G313</f>
        <v>4795</v>
      </c>
      <c r="F74" s="190">
        <f>'Tổng hợp'!H313</f>
        <v>3836</v>
      </c>
      <c r="G74" s="190">
        <f>'Tổng hợp'!I313</f>
        <v>2877</v>
      </c>
      <c r="H74" s="190">
        <f>'Tổng hợp'!J313</f>
        <v>1918</v>
      </c>
      <c r="I74" s="194">
        <f t="shared" si="1"/>
        <v>1.0469432314410481</v>
      </c>
    </row>
    <row r="75" spans="1:9" x14ac:dyDescent="0.25">
      <c r="A75" s="185">
        <v>33</v>
      </c>
      <c r="B75" s="187" t="s">
        <v>29</v>
      </c>
      <c r="C75" s="188"/>
      <c r="D75" s="188"/>
      <c r="E75" s="188"/>
      <c r="F75" s="188"/>
      <c r="G75" s="188"/>
      <c r="H75" s="188"/>
      <c r="I75" s="194"/>
    </row>
    <row r="76" spans="1:9" ht="25.5" x14ac:dyDescent="0.25">
      <c r="A76" s="189"/>
      <c r="B76" s="189" t="s">
        <v>234</v>
      </c>
      <c r="C76" s="190">
        <v>30430</v>
      </c>
      <c r="D76" s="190">
        <v>32140</v>
      </c>
      <c r="E76" s="190">
        <v>16070</v>
      </c>
      <c r="F76" s="190">
        <v>12856</v>
      </c>
      <c r="G76" s="190">
        <v>9642</v>
      </c>
      <c r="H76" s="190">
        <v>6428</v>
      </c>
      <c r="I76" s="194">
        <f t="shared" si="1"/>
        <v>1.0561945448570489</v>
      </c>
    </row>
    <row r="77" spans="1:9" ht="25.5" x14ac:dyDescent="0.25">
      <c r="A77" s="185">
        <v>34</v>
      </c>
      <c r="B77" s="187" t="s">
        <v>236</v>
      </c>
      <c r="C77" s="190">
        <v>8740</v>
      </c>
      <c r="D77" s="190">
        <v>9210</v>
      </c>
      <c r="E77" s="190">
        <v>4605</v>
      </c>
      <c r="F77" s="190">
        <v>3684</v>
      </c>
      <c r="G77" s="190">
        <v>2763</v>
      </c>
      <c r="H77" s="190">
        <v>1842</v>
      </c>
      <c r="I77" s="194">
        <f t="shared" si="1"/>
        <v>1.0537757437070938</v>
      </c>
    </row>
    <row r="78" spans="1:9" x14ac:dyDescent="0.25">
      <c r="A78" s="185">
        <v>35</v>
      </c>
      <c r="B78" s="187" t="s">
        <v>240</v>
      </c>
      <c r="C78" s="188"/>
      <c r="D78" s="188"/>
      <c r="E78" s="188"/>
      <c r="F78" s="188"/>
      <c r="G78" s="188"/>
      <c r="H78" s="188"/>
      <c r="I78" s="194"/>
    </row>
    <row r="79" spans="1:9" ht="25.5" x14ac:dyDescent="0.25">
      <c r="A79" s="189"/>
      <c r="B79" s="189" t="s">
        <v>242</v>
      </c>
      <c r="C79" s="190">
        <v>17300</v>
      </c>
      <c r="D79" s="190">
        <v>18100</v>
      </c>
      <c r="E79" s="190">
        <v>9050</v>
      </c>
      <c r="F79" s="190">
        <v>7240</v>
      </c>
      <c r="G79" s="190">
        <v>5430</v>
      </c>
      <c r="H79" s="190">
        <v>3620</v>
      </c>
      <c r="I79" s="194">
        <f t="shared" si="1"/>
        <v>1.046242774566474</v>
      </c>
    </row>
    <row r="80" spans="1:9" x14ac:dyDescent="0.25">
      <c r="A80" s="185">
        <v>36</v>
      </c>
      <c r="B80" s="187" t="s">
        <v>244</v>
      </c>
      <c r="C80" s="188"/>
      <c r="D80" s="188"/>
      <c r="E80" s="188"/>
      <c r="F80" s="188"/>
      <c r="G80" s="188"/>
      <c r="H80" s="188"/>
      <c r="I80" s="194"/>
    </row>
    <row r="81" spans="1:9" ht="25.5" x14ac:dyDescent="0.25">
      <c r="A81" s="191"/>
      <c r="B81" s="189" t="s">
        <v>245</v>
      </c>
      <c r="C81" s="190">
        <v>10840</v>
      </c>
      <c r="D81" s="190">
        <v>11420</v>
      </c>
      <c r="E81" s="190">
        <v>5710</v>
      </c>
      <c r="F81" s="190">
        <v>4568</v>
      </c>
      <c r="G81" s="190">
        <v>3426</v>
      </c>
      <c r="H81" s="190">
        <v>2284</v>
      </c>
      <c r="I81" s="194">
        <f t="shared" si="1"/>
        <v>1.0535055350553506</v>
      </c>
    </row>
    <row r="82" spans="1:9" ht="25.5" x14ac:dyDescent="0.25">
      <c r="A82" s="191"/>
      <c r="B82" s="189" t="s">
        <v>246</v>
      </c>
      <c r="C82" s="190">
        <v>10840</v>
      </c>
      <c r="D82" s="190">
        <v>11420</v>
      </c>
      <c r="E82" s="190">
        <v>5710</v>
      </c>
      <c r="F82" s="190">
        <v>4568</v>
      </c>
      <c r="G82" s="190">
        <v>3426</v>
      </c>
      <c r="H82" s="190">
        <v>2284</v>
      </c>
      <c r="I82" s="194">
        <f t="shared" si="1"/>
        <v>1.0535055350553506</v>
      </c>
    </row>
    <row r="83" spans="1:9" ht="25.5" x14ac:dyDescent="0.25">
      <c r="A83" s="185">
        <v>37</v>
      </c>
      <c r="B83" s="187" t="s">
        <v>247</v>
      </c>
      <c r="C83" s="190">
        <v>12470</v>
      </c>
      <c r="D83" s="190">
        <v>13080</v>
      </c>
      <c r="E83" s="190">
        <v>6540</v>
      </c>
      <c r="F83" s="190">
        <v>5232</v>
      </c>
      <c r="G83" s="190">
        <v>3924</v>
      </c>
      <c r="H83" s="190">
        <v>2616</v>
      </c>
      <c r="I83" s="194">
        <f t="shared" si="1"/>
        <v>1.0489174017642342</v>
      </c>
    </row>
    <row r="84" spans="1:9" ht="38.25" x14ac:dyDescent="0.25">
      <c r="A84" s="185">
        <v>38</v>
      </c>
      <c r="B84" s="187" t="s">
        <v>248</v>
      </c>
      <c r="C84" s="190">
        <v>11190</v>
      </c>
      <c r="D84" s="190">
        <v>11800</v>
      </c>
      <c r="E84" s="190">
        <v>5900</v>
      </c>
      <c r="F84" s="190">
        <v>4720</v>
      </c>
      <c r="G84" s="190">
        <v>3540</v>
      </c>
      <c r="H84" s="190">
        <v>2360</v>
      </c>
      <c r="I84" s="194">
        <f t="shared" si="1"/>
        <v>1.0545129579982127</v>
      </c>
    </row>
    <row r="85" spans="1:9" ht="25.5" x14ac:dyDescent="0.25">
      <c r="A85" s="185">
        <v>39</v>
      </c>
      <c r="B85" s="187" t="s">
        <v>249</v>
      </c>
      <c r="C85" s="190">
        <v>12810</v>
      </c>
      <c r="D85" s="190">
        <v>13510</v>
      </c>
      <c r="E85" s="190">
        <v>6755</v>
      </c>
      <c r="F85" s="190">
        <v>5404</v>
      </c>
      <c r="G85" s="190">
        <v>4053</v>
      </c>
      <c r="H85" s="190">
        <v>2702</v>
      </c>
      <c r="I85" s="194">
        <f t="shared" si="1"/>
        <v>1.0546448087431695</v>
      </c>
    </row>
    <row r="86" spans="1:9" ht="25.5" x14ac:dyDescent="0.25">
      <c r="A86" s="185">
        <v>40</v>
      </c>
      <c r="B86" s="187" t="s">
        <v>250</v>
      </c>
      <c r="C86" s="190">
        <v>7130</v>
      </c>
      <c r="D86" s="190">
        <v>7480</v>
      </c>
      <c r="E86" s="190">
        <v>3740</v>
      </c>
      <c r="F86" s="190">
        <v>2992</v>
      </c>
      <c r="G86" s="190">
        <v>2244</v>
      </c>
      <c r="H86" s="190">
        <v>1496</v>
      </c>
      <c r="I86" s="194">
        <f t="shared" si="1"/>
        <v>1.0490883590462834</v>
      </c>
    </row>
    <row r="87" spans="1:9" x14ac:dyDescent="0.25">
      <c r="A87" s="185">
        <v>41</v>
      </c>
      <c r="B87" s="187" t="s">
        <v>251</v>
      </c>
      <c r="C87" s="190">
        <v>14800</v>
      </c>
      <c r="D87" s="190">
        <v>15670</v>
      </c>
      <c r="E87" s="190">
        <v>7835</v>
      </c>
      <c r="F87" s="190">
        <v>6268</v>
      </c>
      <c r="G87" s="190">
        <v>4701</v>
      </c>
      <c r="H87" s="190">
        <v>3134</v>
      </c>
      <c r="I87" s="194">
        <f t="shared" si="1"/>
        <v>1.0587837837837837</v>
      </c>
    </row>
    <row r="88" spans="1:9" ht="38.25" x14ac:dyDescent="0.25">
      <c r="A88" s="185">
        <v>42</v>
      </c>
      <c r="B88" s="187" t="s">
        <v>252</v>
      </c>
      <c r="C88" s="190">
        <v>9770</v>
      </c>
      <c r="D88" s="190">
        <v>10330</v>
      </c>
      <c r="E88" s="190">
        <v>5165</v>
      </c>
      <c r="F88" s="190">
        <v>4132</v>
      </c>
      <c r="G88" s="190">
        <v>3099</v>
      </c>
      <c r="H88" s="190">
        <v>2066</v>
      </c>
      <c r="I88" s="194">
        <f t="shared" si="1"/>
        <v>1.0573183213920163</v>
      </c>
    </row>
    <row r="89" spans="1:9" x14ac:dyDescent="0.25">
      <c r="A89" s="185">
        <v>43</v>
      </c>
      <c r="B89" s="187" t="s">
        <v>260</v>
      </c>
      <c r="C89" s="190">
        <v>8820</v>
      </c>
      <c r="D89" s="190">
        <v>9290</v>
      </c>
      <c r="E89" s="188"/>
      <c r="F89" s="188"/>
      <c r="G89" s="188"/>
      <c r="H89" s="188"/>
      <c r="I89" s="194">
        <f t="shared" si="1"/>
        <v>1.0532879818594105</v>
      </c>
    </row>
    <row r="90" spans="1:9" x14ac:dyDescent="0.25">
      <c r="A90" s="185">
        <v>44</v>
      </c>
      <c r="B90" s="187" t="s">
        <v>38</v>
      </c>
      <c r="C90" s="190">
        <v>6540</v>
      </c>
      <c r="D90" s="190">
        <v>6930</v>
      </c>
      <c r="E90" s="190">
        <v>3465</v>
      </c>
      <c r="F90" s="190">
        <v>2772</v>
      </c>
      <c r="G90" s="190">
        <v>2079</v>
      </c>
      <c r="H90" s="190">
        <v>1386</v>
      </c>
      <c r="I90" s="194">
        <f t="shared" si="1"/>
        <v>1.0596330275229358</v>
      </c>
    </row>
    <row r="91" spans="1:9" x14ac:dyDescent="0.25">
      <c r="A91" s="185">
        <v>45</v>
      </c>
      <c r="B91" s="187" t="s">
        <v>261</v>
      </c>
      <c r="C91" s="190">
        <v>4110</v>
      </c>
      <c r="D91" s="190">
        <v>4320</v>
      </c>
      <c r="E91" s="190">
        <v>2160</v>
      </c>
      <c r="F91" s="190">
        <v>1728</v>
      </c>
      <c r="G91" s="190">
        <v>1296</v>
      </c>
      <c r="H91" s="188">
        <v>864</v>
      </c>
      <c r="I91" s="194">
        <f t="shared" si="1"/>
        <v>1.051094890510949</v>
      </c>
    </row>
    <row r="92" spans="1:9" x14ac:dyDescent="0.25">
      <c r="A92" s="185">
        <v>46</v>
      </c>
      <c r="B92" s="187" t="s">
        <v>262</v>
      </c>
      <c r="C92" s="190">
        <v>6770</v>
      </c>
      <c r="D92" s="190">
        <v>7120</v>
      </c>
      <c r="E92" s="190">
        <v>3560</v>
      </c>
      <c r="F92" s="190">
        <v>2848</v>
      </c>
      <c r="G92" s="190">
        <v>2136</v>
      </c>
      <c r="H92" s="190">
        <v>1424</v>
      </c>
      <c r="I92" s="194">
        <f t="shared" si="1"/>
        <v>1.0516986706056131</v>
      </c>
    </row>
    <row r="93" spans="1:9" x14ac:dyDescent="0.25">
      <c r="A93" s="185">
        <v>47</v>
      </c>
      <c r="B93" s="187" t="s">
        <v>263</v>
      </c>
      <c r="C93" s="190">
        <v>6540</v>
      </c>
      <c r="D93" s="190">
        <v>6930</v>
      </c>
      <c r="E93" s="190">
        <v>3465</v>
      </c>
      <c r="F93" s="190">
        <v>2772</v>
      </c>
      <c r="G93" s="190">
        <v>2079</v>
      </c>
      <c r="H93" s="190">
        <v>1386</v>
      </c>
      <c r="I93" s="194">
        <f t="shared" si="1"/>
        <v>1.0596330275229358</v>
      </c>
    </row>
    <row r="94" spans="1:9" x14ac:dyDescent="0.25">
      <c r="A94" s="185">
        <v>48</v>
      </c>
      <c r="B94" s="187" t="s">
        <v>31</v>
      </c>
      <c r="C94" s="190">
        <v>5870</v>
      </c>
      <c r="D94" s="190">
        <v>6220</v>
      </c>
      <c r="E94" s="190">
        <v>3110</v>
      </c>
      <c r="F94" s="190">
        <v>2488</v>
      </c>
      <c r="G94" s="190">
        <v>1866</v>
      </c>
      <c r="H94" s="190">
        <v>1244</v>
      </c>
      <c r="I94" s="194">
        <f t="shared" si="1"/>
        <v>1.059625212947189</v>
      </c>
    </row>
    <row r="95" spans="1:9" x14ac:dyDescent="0.25">
      <c r="A95" s="185">
        <v>49</v>
      </c>
      <c r="B95" s="187" t="s">
        <v>264</v>
      </c>
      <c r="C95" s="190">
        <v>10290</v>
      </c>
      <c r="D95" s="190">
        <v>10830</v>
      </c>
      <c r="E95" s="188"/>
      <c r="F95" s="188"/>
      <c r="G95" s="188"/>
      <c r="H95" s="188"/>
      <c r="I95" s="194">
        <f t="shared" si="1"/>
        <v>1.0524781341107872</v>
      </c>
    </row>
    <row r="96" spans="1:9" x14ac:dyDescent="0.25">
      <c r="A96" s="185">
        <v>50</v>
      </c>
      <c r="B96" s="187" t="s">
        <v>265</v>
      </c>
      <c r="C96" s="190">
        <v>6450</v>
      </c>
      <c r="D96" s="190">
        <v>6770</v>
      </c>
      <c r="E96" s="188"/>
      <c r="F96" s="188"/>
      <c r="G96" s="188"/>
      <c r="H96" s="188"/>
      <c r="I96" s="194">
        <f t="shared" si="1"/>
        <v>1.0496124031007752</v>
      </c>
    </row>
    <row r="97" spans="1:9" x14ac:dyDescent="0.25">
      <c r="A97" s="185">
        <v>51</v>
      </c>
      <c r="B97" s="189" t="s">
        <v>299</v>
      </c>
      <c r="C97" s="188"/>
      <c r="D97" s="188"/>
      <c r="E97" s="188"/>
      <c r="F97" s="188"/>
      <c r="G97" s="188"/>
      <c r="H97" s="188"/>
      <c r="I97" s="194"/>
    </row>
    <row r="98" spans="1:9" ht="38.25" x14ac:dyDescent="0.25">
      <c r="A98" s="191"/>
      <c r="B98" s="189" t="s">
        <v>300</v>
      </c>
      <c r="C98" s="188" t="s">
        <v>1267</v>
      </c>
      <c r="D98" s="190">
        <v>6890</v>
      </c>
      <c r="E98" s="188"/>
      <c r="F98" s="188"/>
      <c r="G98" s="188"/>
      <c r="H98" s="188"/>
      <c r="I98" s="194">
        <f t="shared" si="1"/>
        <v>1.0535168195718654</v>
      </c>
    </row>
    <row r="99" spans="1:9" x14ac:dyDescent="0.25">
      <c r="A99" s="191"/>
      <c r="B99" s="189" t="s">
        <v>301</v>
      </c>
      <c r="C99" s="190">
        <v>4420</v>
      </c>
      <c r="D99" s="190">
        <v>4670</v>
      </c>
      <c r="E99" s="188"/>
      <c r="F99" s="188"/>
      <c r="G99" s="188"/>
      <c r="H99" s="188"/>
      <c r="I99" s="194">
        <f t="shared" si="1"/>
        <v>1.0565610859728507</v>
      </c>
    </row>
    <row r="100" spans="1:9" x14ac:dyDescent="0.25">
      <c r="A100" s="191"/>
      <c r="B100" s="189" t="s">
        <v>302</v>
      </c>
      <c r="C100" s="190">
        <v>4420</v>
      </c>
      <c r="D100" s="190">
        <v>4670</v>
      </c>
      <c r="E100" s="188"/>
      <c r="F100" s="188"/>
      <c r="G100" s="188"/>
      <c r="H100" s="188"/>
      <c r="I100" s="194">
        <f t="shared" si="1"/>
        <v>1.0565610859728507</v>
      </c>
    </row>
    <row r="101" spans="1:9" ht="25.5" x14ac:dyDescent="0.25">
      <c r="A101" s="191"/>
      <c r="B101" s="189" t="s">
        <v>303</v>
      </c>
      <c r="C101" s="190">
        <v>4420</v>
      </c>
      <c r="D101" s="190">
        <v>4670</v>
      </c>
      <c r="E101" s="188"/>
      <c r="F101" s="188"/>
      <c r="G101" s="188"/>
      <c r="H101" s="188"/>
      <c r="I101" s="194">
        <f t="shared" si="1"/>
        <v>1.0565610859728507</v>
      </c>
    </row>
    <row r="102" spans="1:9" x14ac:dyDescent="0.25">
      <c r="A102" s="185">
        <v>52</v>
      </c>
      <c r="B102" s="187" t="s">
        <v>330</v>
      </c>
      <c r="C102" s="188"/>
      <c r="D102" s="188"/>
      <c r="E102" s="188"/>
      <c r="F102" s="188"/>
      <c r="G102" s="188"/>
      <c r="H102" s="188"/>
      <c r="I102" s="194"/>
    </row>
    <row r="103" spans="1:9" x14ac:dyDescent="0.25">
      <c r="A103" s="191"/>
      <c r="B103" s="189" t="s">
        <v>331</v>
      </c>
      <c r="C103" s="190">
        <v>14540</v>
      </c>
      <c r="D103" s="190">
        <v>15460</v>
      </c>
      <c r="E103" s="188"/>
      <c r="F103" s="188"/>
      <c r="G103" s="188"/>
      <c r="H103" s="188"/>
      <c r="I103" s="194">
        <f t="shared" si="1"/>
        <v>1.0632737276478679</v>
      </c>
    </row>
    <row r="104" spans="1:9" x14ac:dyDescent="0.25">
      <c r="A104" s="191"/>
      <c r="B104" s="189" t="s">
        <v>332</v>
      </c>
      <c r="C104" s="190">
        <v>12970</v>
      </c>
      <c r="D104" s="190">
        <v>13580</v>
      </c>
      <c r="E104" s="190">
        <v>6790</v>
      </c>
      <c r="F104" s="190">
        <v>5432</v>
      </c>
      <c r="G104" s="190">
        <v>4074</v>
      </c>
      <c r="H104" s="190">
        <v>2716</v>
      </c>
      <c r="I104" s="194">
        <f t="shared" si="1"/>
        <v>1.0470316114109484</v>
      </c>
    </row>
    <row r="105" spans="1:9" x14ac:dyDescent="0.25">
      <c r="A105" s="191"/>
      <c r="B105" s="189" t="s">
        <v>333</v>
      </c>
      <c r="C105" s="190">
        <v>11920</v>
      </c>
      <c r="D105" s="190">
        <v>12490</v>
      </c>
      <c r="E105" s="190">
        <v>6245</v>
      </c>
      <c r="F105" s="190">
        <v>4996</v>
      </c>
      <c r="G105" s="190">
        <v>3747</v>
      </c>
      <c r="H105" s="190">
        <v>2498</v>
      </c>
      <c r="I105" s="194">
        <f t="shared" si="1"/>
        <v>1.0478187919463087</v>
      </c>
    </row>
    <row r="106" spans="1:9" ht="38.25" x14ac:dyDescent="0.25">
      <c r="A106" s="191"/>
      <c r="B106" s="189" t="s">
        <v>334</v>
      </c>
      <c r="C106" s="190">
        <v>12970</v>
      </c>
      <c r="D106" s="190">
        <v>13580</v>
      </c>
      <c r="E106" s="190">
        <v>6790</v>
      </c>
      <c r="F106" s="190">
        <v>5432</v>
      </c>
      <c r="G106" s="190">
        <v>4074</v>
      </c>
      <c r="H106" s="190">
        <v>2716</v>
      </c>
      <c r="I106" s="194">
        <f t="shared" si="1"/>
        <v>1.0470316114109484</v>
      </c>
    </row>
    <row r="107" spans="1:9" x14ac:dyDescent="0.25">
      <c r="A107" s="191"/>
      <c r="B107" s="189" t="s">
        <v>335</v>
      </c>
      <c r="C107" s="190">
        <v>11920</v>
      </c>
      <c r="D107" s="190">
        <v>12490</v>
      </c>
      <c r="E107" s="190">
        <v>6245</v>
      </c>
      <c r="F107" s="190">
        <v>4996</v>
      </c>
      <c r="G107" s="190">
        <v>3747</v>
      </c>
      <c r="H107" s="190">
        <v>2498</v>
      </c>
      <c r="I107" s="194">
        <f t="shared" si="1"/>
        <v>1.0478187919463087</v>
      </c>
    </row>
    <row r="108" spans="1:9" x14ac:dyDescent="0.25">
      <c r="A108" s="191"/>
      <c r="B108" s="189" t="s">
        <v>336</v>
      </c>
      <c r="C108" s="190">
        <v>12970</v>
      </c>
      <c r="D108" s="190">
        <v>13580</v>
      </c>
      <c r="E108" s="190">
        <v>6790</v>
      </c>
      <c r="F108" s="190">
        <v>5432</v>
      </c>
      <c r="G108" s="190">
        <v>4074</v>
      </c>
      <c r="H108" s="190">
        <v>2716</v>
      </c>
      <c r="I108" s="194">
        <f t="shared" si="1"/>
        <v>1.0470316114109484</v>
      </c>
    </row>
    <row r="109" spans="1:9" x14ac:dyDescent="0.25">
      <c r="A109" s="191"/>
      <c r="B109" s="189" t="s">
        <v>337</v>
      </c>
      <c r="C109" s="190">
        <v>9910</v>
      </c>
      <c r="D109" s="190">
        <v>10410</v>
      </c>
      <c r="E109" s="190">
        <v>5205</v>
      </c>
      <c r="F109" s="190">
        <v>4164</v>
      </c>
      <c r="G109" s="190">
        <v>3123</v>
      </c>
      <c r="H109" s="190">
        <v>2082</v>
      </c>
      <c r="I109" s="194">
        <f t="shared" si="1"/>
        <v>1.0504540867810293</v>
      </c>
    </row>
    <row r="110" spans="1:9" x14ac:dyDescent="0.25">
      <c r="A110" s="191"/>
      <c r="B110" s="189" t="s">
        <v>17</v>
      </c>
      <c r="C110" s="190">
        <v>6940</v>
      </c>
      <c r="D110" s="190">
        <v>7320</v>
      </c>
      <c r="E110" s="190">
        <v>3660</v>
      </c>
      <c r="F110" s="190">
        <v>2928</v>
      </c>
      <c r="G110" s="190">
        <v>2196</v>
      </c>
      <c r="H110" s="190">
        <v>1464</v>
      </c>
      <c r="I110" s="194">
        <f t="shared" si="1"/>
        <v>1.0547550432276658</v>
      </c>
    </row>
    <row r="111" spans="1:9" x14ac:dyDescent="0.25">
      <c r="A111" s="191"/>
      <c r="B111" s="189" t="s">
        <v>338</v>
      </c>
      <c r="C111" s="190">
        <v>6940</v>
      </c>
      <c r="D111" s="190">
        <v>7320</v>
      </c>
      <c r="E111" s="190">
        <v>3660</v>
      </c>
      <c r="F111" s="190">
        <v>2928</v>
      </c>
      <c r="G111" s="190">
        <v>2196</v>
      </c>
      <c r="H111" s="190">
        <v>1464</v>
      </c>
      <c r="I111" s="194">
        <f t="shared" si="1"/>
        <v>1.0547550432276658</v>
      </c>
    </row>
    <row r="112" spans="1:9" x14ac:dyDescent="0.25">
      <c r="A112" s="191"/>
      <c r="B112" s="189" t="s">
        <v>339</v>
      </c>
      <c r="C112" s="190">
        <v>12310</v>
      </c>
      <c r="D112" s="190">
        <v>12880</v>
      </c>
      <c r="E112" s="190">
        <v>6440</v>
      </c>
      <c r="F112" s="190">
        <v>5152</v>
      </c>
      <c r="G112" s="190">
        <v>3864</v>
      </c>
      <c r="H112" s="190">
        <v>2576</v>
      </c>
      <c r="I112" s="194">
        <f t="shared" si="1"/>
        <v>1.0463038180341186</v>
      </c>
    </row>
    <row r="113" spans="1:9" x14ac:dyDescent="0.25">
      <c r="A113" s="191"/>
      <c r="B113" s="189" t="s">
        <v>340</v>
      </c>
      <c r="C113" s="190">
        <v>9910</v>
      </c>
      <c r="D113" s="190">
        <v>10410</v>
      </c>
      <c r="E113" s="190">
        <v>5205</v>
      </c>
      <c r="F113" s="190">
        <v>4164</v>
      </c>
      <c r="G113" s="190">
        <v>3123</v>
      </c>
      <c r="H113" s="190">
        <v>2082</v>
      </c>
      <c r="I113" s="194">
        <f t="shared" si="1"/>
        <v>1.0504540867810293</v>
      </c>
    </row>
    <row r="114" spans="1:9" x14ac:dyDescent="0.25">
      <c r="A114" s="191"/>
      <c r="B114" s="189" t="s">
        <v>341</v>
      </c>
      <c r="C114" s="190">
        <v>9910</v>
      </c>
      <c r="D114" s="190">
        <v>10410</v>
      </c>
      <c r="E114" s="190">
        <v>5205</v>
      </c>
      <c r="F114" s="190">
        <v>4164</v>
      </c>
      <c r="G114" s="190">
        <v>3123</v>
      </c>
      <c r="H114" s="190">
        <v>2082</v>
      </c>
      <c r="I114" s="194">
        <f t="shared" si="1"/>
        <v>1.0504540867810293</v>
      </c>
    </row>
    <row r="115" spans="1:9" x14ac:dyDescent="0.25">
      <c r="A115" s="191"/>
      <c r="B115" s="189" t="s">
        <v>342</v>
      </c>
      <c r="C115" s="190">
        <v>5780</v>
      </c>
      <c r="D115" s="190">
        <v>6070</v>
      </c>
      <c r="E115" s="190">
        <v>3035</v>
      </c>
      <c r="F115" s="190">
        <v>2428</v>
      </c>
      <c r="G115" s="190">
        <v>1821</v>
      </c>
      <c r="H115" s="190">
        <v>1214</v>
      </c>
      <c r="I115" s="194">
        <f t="shared" si="1"/>
        <v>1.0501730103806228</v>
      </c>
    </row>
    <row r="116" spans="1:9" x14ac:dyDescent="0.25">
      <c r="A116" s="191"/>
      <c r="B116" s="189" t="s">
        <v>343</v>
      </c>
      <c r="C116" s="190">
        <v>11920</v>
      </c>
      <c r="D116" s="190">
        <v>12490</v>
      </c>
      <c r="E116" s="190">
        <v>6245</v>
      </c>
      <c r="F116" s="190">
        <v>4996</v>
      </c>
      <c r="G116" s="190">
        <v>3747</v>
      </c>
      <c r="H116" s="190">
        <v>2498</v>
      </c>
      <c r="I116" s="194">
        <f t="shared" si="1"/>
        <v>1.0478187919463087</v>
      </c>
    </row>
    <row r="117" spans="1:9" x14ac:dyDescent="0.25">
      <c r="A117" s="191"/>
      <c r="B117" s="189" t="s">
        <v>344</v>
      </c>
      <c r="C117" s="190">
        <v>6310</v>
      </c>
      <c r="D117" s="190">
        <v>6630</v>
      </c>
      <c r="E117" s="190">
        <v>3315</v>
      </c>
      <c r="F117" s="190">
        <v>2652</v>
      </c>
      <c r="G117" s="190">
        <v>1989</v>
      </c>
      <c r="H117" s="190">
        <v>1326</v>
      </c>
      <c r="I117" s="194">
        <f t="shared" si="1"/>
        <v>1.0507131537242471</v>
      </c>
    </row>
    <row r="118" spans="1:9" x14ac:dyDescent="0.25">
      <c r="A118" s="191"/>
      <c r="B118" s="189" t="s">
        <v>345</v>
      </c>
      <c r="C118" s="190">
        <v>5780</v>
      </c>
      <c r="D118" s="190">
        <v>6070</v>
      </c>
      <c r="E118" s="190">
        <v>3035</v>
      </c>
      <c r="F118" s="190">
        <v>2428</v>
      </c>
      <c r="G118" s="190">
        <v>1821</v>
      </c>
      <c r="H118" s="190">
        <v>1214</v>
      </c>
      <c r="I118" s="194">
        <f t="shared" si="1"/>
        <v>1.0501730103806228</v>
      </c>
    </row>
    <row r="119" spans="1:9" x14ac:dyDescent="0.25">
      <c r="A119" s="191"/>
      <c r="B119" s="189" t="s">
        <v>321</v>
      </c>
      <c r="C119" s="190">
        <v>4630</v>
      </c>
      <c r="D119" s="190">
        <v>4870</v>
      </c>
      <c r="E119" s="190">
        <v>2435</v>
      </c>
      <c r="F119" s="190">
        <v>1948</v>
      </c>
      <c r="G119" s="190">
        <v>1461</v>
      </c>
      <c r="H119" s="188">
        <v>974</v>
      </c>
      <c r="I119" s="194">
        <f t="shared" si="1"/>
        <v>1.0518358531317495</v>
      </c>
    </row>
    <row r="120" spans="1:9" x14ac:dyDescent="0.25">
      <c r="A120" s="191"/>
      <c r="B120" s="189" t="s">
        <v>346</v>
      </c>
      <c r="C120" s="190">
        <v>6940</v>
      </c>
      <c r="D120" s="190">
        <v>7320</v>
      </c>
      <c r="E120" s="190">
        <v>3660</v>
      </c>
      <c r="F120" s="190">
        <v>2928</v>
      </c>
      <c r="G120" s="190">
        <v>2196</v>
      </c>
      <c r="H120" s="190">
        <v>1464</v>
      </c>
      <c r="I120" s="194">
        <f t="shared" si="1"/>
        <v>1.0547550432276658</v>
      </c>
    </row>
    <row r="121" spans="1:9" x14ac:dyDescent="0.25">
      <c r="A121" s="191"/>
      <c r="B121" s="189" t="s">
        <v>347</v>
      </c>
      <c r="C121" s="190">
        <v>6940</v>
      </c>
      <c r="D121" s="190">
        <v>7320</v>
      </c>
      <c r="E121" s="190">
        <v>3660</v>
      </c>
      <c r="F121" s="190">
        <v>2928</v>
      </c>
      <c r="G121" s="190">
        <v>2196</v>
      </c>
      <c r="H121" s="190">
        <v>1464</v>
      </c>
      <c r="I121" s="194">
        <f t="shared" si="1"/>
        <v>1.0547550432276658</v>
      </c>
    </row>
    <row r="122" spans="1:9" x14ac:dyDescent="0.25">
      <c r="A122" s="191"/>
      <c r="B122" s="189" t="s">
        <v>348</v>
      </c>
      <c r="C122" s="190">
        <v>11920</v>
      </c>
      <c r="D122" s="190">
        <v>12490</v>
      </c>
      <c r="E122" s="190">
        <v>6245</v>
      </c>
      <c r="F122" s="190">
        <v>4996</v>
      </c>
      <c r="G122" s="190">
        <v>3747</v>
      </c>
      <c r="H122" s="190">
        <v>2498</v>
      </c>
      <c r="I122" s="194">
        <f t="shared" si="1"/>
        <v>1.0478187919463087</v>
      </c>
    </row>
    <row r="123" spans="1:9" ht="25.5" x14ac:dyDescent="0.25">
      <c r="A123" s="185">
        <v>53</v>
      </c>
      <c r="B123" s="187" t="s">
        <v>349</v>
      </c>
      <c r="C123" s="190">
        <v>11920</v>
      </c>
      <c r="D123" s="190">
        <v>12490</v>
      </c>
      <c r="E123" s="190">
        <v>6245</v>
      </c>
      <c r="F123" s="190">
        <v>4996</v>
      </c>
      <c r="G123" s="190">
        <v>3747</v>
      </c>
      <c r="H123" s="190">
        <v>2498</v>
      </c>
      <c r="I123" s="194">
        <f t="shared" si="1"/>
        <v>1.0478187919463087</v>
      </c>
    </row>
    <row r="124" spans="1:9" x14ac:dyDescent="0.25">
      <c r="A124" s="185">
        <v>54</v>
      </c>
      <c r="B124" s="187" t="s">
        <v>350</v>
      </c>
      <c r="C124" s="188"/>
      <c r="D124" s="188"/>
      <c r="E124" s="188"/>
      <c r="F124" s="188"/>
      <c r="G124" s="188"/>
      <c r="H124" s="188"/>
      <c r="I124" s="194"/>
    </row>
    <row r="125" spans="1:9" ht="25.5" x14ac:dyDescent="0.25">
      <c r="A125" s="191"/>
      <c r="B125" s="189" t="s">
        <v>351</v>
      </c>
      <c r="C125" s="188" t="s">
        <v>1268</v>
      </c>
      <c r="D125" s="190">
        <v>7830</v>
      </c>
      <c r="E125" s="190">
        <v>3915</v>
      </c>
      <c r="F125" s="190">
        <v>3132</v>
      </c>
      <c r="G125" s="190">
        <v>2349</v>
      </c>
      <c r="H125" s="190">
        <v>1566</v>
      </c>
      <c r="I125" s="194">
        <f t="shared" si="1"/>
        <v>1.0481927710843373</v>
      </c>
    </row>
    <row r="126" spans="1:9" ht="38.25" x14ac:dyDescent="0.25">
      <c r="A126" s="191"/>
      <c r="B126" s="189" t="s">
        <v>1155</v>
      </c>
      <c r="C126" s="188" t="s">
        <v>1269</v>
      </c>
      <c r="D126" s="190">
        <v>5390</v>
      </c>
      <c r="E126" s="190">
        <v>2695</v>
      </c>
      <c r="F126" s="190">
        <v>2156</v>
      </c>
      <c r="G126" s="190">
        <v>1617</v>
      </c>
      <c r="H126" s="190">
        <v>1078</v>
      </c>
      <c r="I126" s="194">
        <f t="shared" si="1"/>
        <v>1.061023622047244</v>
      </c>
    </row>
    <row r="127" spans="1:9" ht="25.5" x14ac:dyDescent="0.25">
      <c r="A127" s="185">
        <v>55</v>
      </c>
      <c r="B127" s="187" t="s">
        <v>358</v>
      </c>
      <c r="C127" s="190">
        <v>21080</v>
      </c>
      <c r="D127" s="190">
        <v>22190</v>
      </c>
      <c r="E127" s="190">
        <v>11095</v>
      </c>
      <c r="F127" s="190">
        <v>8876</v>
      </c>
      <c r="G127" s="190">
        <v>6657</v>
      </c>
      <c r="H127" s="190">
        <v>4438</v>
      </c>
      <c r="I127" s="194">
        <f t="shared" si="1"/>
        <v>1.0526565464895636</v>
      </c>
    </row>
    <row r="128" spans="1:9" ht="38.25" x14ac:dyDescent="0.25">
      <c r="A128" s="185">
        <v>56</v>
      </c>
      <c r="B128" s="187" t="s">
        <v>359</v>
      </c>
      <c r="C128" s="190">
        <v>6770</v>
      </c>
      <c r="D128" s="190">
        <v>7110</v>
      </c>
      <c r="E128" s="190">
        <v>3555</v>
      </c>
      <c r="F128" s="190">
        <v>2844</v>
      </c>
      <c r="G128" s="190">
        <v>2133</v>
      </c>
      <c r="H128" s="190">
        <v>1422</v>
      </c>
      <c r="I128" s="194">
        <f t="shared" si="1"/>
        <v>1.0502215657311669</v>
      </c>
    </row>
    <row r="129" spans="1:9" ht="25.5" x14ac:dyDescent="0.25">
      <c r="A129" s="185">
        <v>57</v>
      </c>
      <c r="B129" s="187" t="s">
        <v>360</v>
      </c>
      <c r="C129" s="190">
        <v>10610</v>
      </c>
      <c r="D129" s="190">
        <v>11110</v>
      </c>
      <c r="E129" s="190">
        <v>5555</v>
      </c>
      <c r="F129" s="190">
        <v>4444</v>
      </c>
      <c r="G129" s="190">
        <v>3333</v>
      </c>
      <c r="H129" s="190">
        <v>2222</v>
      </c>
      <c r="I129" s="194">
        <f t="shared" si="1"/>
        <v>1.0471253534401508</v>
      </c>
    </row>
    <row r="130" spans="1:9" ht="38.25" x14ac:dyDescent="0.25">
      <c r="A130" s="185">
        <v>58</v>
      </c>
      <c r="B130" s="187" t="s">
        <v>361</v>
      </c>
      <c r="C130" s="190">
        <v>13290</v>
      </c>
      <c r="D130" s="190">
        <v>13990</v>
      </c>
      <c r="E130" s="190">
        <v>6995</v>
      </c>
      <c r="F130" s="190">
        <v>5596</v>
      </c>
      <c r="G130" s="190">
        <v>4197</v>
      </c>
      <c r="H130" s="190">
        <v>2798</v>
      </c>
      <c r="I130" s="194">
        <f t="shared" si="1"/>
        <v>1.052671181339353</v>
      </c>
    </row>
    <row r="131" spans="1:9" x14ac:dyDescent="0.25">
      <c r="A131" s="185">
        <v>59</v>
      </c>
      <c r="B131" s="187" t="s">
        <v>362</v>
      </c>
      <c r="C131" s="190">
        <v>13830</v>
      </c>
      <c r="D131" s="190">
        <v>14550</v>
      </c>
      <c r="E131" s="190">
        <v>7275</v>
      </c>
      <c r="F131" s="190">
        <v>5820</v>
      </c>
      <c r="G131" s="190">
        <v>4365</v>
      </c>
      <c r="H131" s="190">
        <v>2910</v>
      </c>
      <c r="I131" s="194">
        <f t="shared" si="1"/>
        <v>1.0520607375271149</v>
      </c>
    </row>
    <row r="132" spans="1:9" x14ac:dyDescent="0.25">
      <c r="A132" s="185">
        <v>60</v>
      </c>
      <c r="B132" s="187" t="s">
        <v>34</v>
      </c>
      <c r="C132" s="190">
        <v>30260</v>
      </c>
      <c r="D132" s="190">
        <v>32090</v>
      </c>
      <c r="E132" s="190">
        <v>16045</v>
      </c>
      <c r="F132" s="190">
        <v>12836</v>
      </c>
      <c r="G132" s="190">
        <v>9627</v>
      </c>
      <c r="H132" s="190">
        <v>6418</v>
      </c>
      <c r="I132" s="194">
        <f t="shared" si="1"/>
        <v>1.060475875743556</v>
      </c>
    </row>
    <row r="133" spans="1:9" x14ac:dyDescent="0.25">
      <c r="A133" s="185">
        <v>61</v>
      </c>
      <c r="B133" s="189" t="s">
        <v>1164</v>
      </c>
      <c r="C133" s="190">
        <v>21570</v>
      </c>
      <c r="D133" s="190">
        <v>22760</v>
      </c>
      <c r="E133" s="190">
        <v>11380</v>
      </c>
      <c r="F133" s="190">
        <v>9104</v>
      </c>
      <c r="G133" s="190">
        <v>6828</v>
      </c>
      <c r="H133" s="190">
        <v>4552</v>
      </c>
      <c r="I133" s="194">
        <f t="shared" ref="I133:I196" si="2">D133/C133</f>
        <v>1.0551692165044042</v>
      </c>
    </row>
    <row r="134" spans="1:9" ht="25.5" x14ac:dyDescent="0.25">
      <c r="A134" s="185">
        <v>62</v>
      </c>
      <c r="B134" s="187" t="s">
        <v>372</v>
      </c>
      <c r="C134" s="190">
        <v>24208</v>
      </c>
      <c r="D134" s="190">
        <v>25672</v>
      </c>
      <c r="E134" s="190">
        <v>12836</v>
      </c>
      <c r="F134" s="190">
        <v>10269</v>
      </c>
      <c r="G134" s="190">
        <v>7702</v>
      </c>
      <c r="H134" s="190">
        <v>5134</v>
      </c>
      <c r="I134" s="194">
        <f t="shared" si="2"/>
        <v>1.060475875743556</v>
      </c>
    </row>
    <row r="135" spans="1:9" ht="25.5" x14ac:dyDescent="0.25">
      <c r="A135" s="185">
        <v>63</v>
      </c>
      <c r="B135" s="187" t="s">
        <v>373</v>
      </c>
      <c r="C135" s="190">
        <v>28224</v>
      </c>
      <c r="D135" s="190">
        <v>29544</v>
      </c>
      <c r="E135" s="190">
        <v>14772</v>
      </c>
      <c r="F135" s="190">
        <v>11818</v>
      </c>
      <c r="G135" s="190">
        <v>8863</v>
      </c>
      <c r="H135" s="190">
        <v>5909</v>
      </c>
      <c r="I135" s="194">
        <f t="shared" si="2"/>
        <v>1.0467687074829932</v>
      </c>
    </row>
    <row r="136" spans="1:9" x14ac:dyDescent="0.25">
      <c r="A136" s="185">
        <v>64</v>
      </c>
      <c r="B136" s="187" t="s">
        <v>374</v>
      </c>
      <c r="C136" s="190">
        <v>23296</v>
      </c>
      <c r="D136" s="190">
        <v>24608</v>
      </c>
      <c r="E136" s="190">
        <v>12304</v>
      </c>
      <c r="F136" s="190">
        <v>9843</v>
      </c>
      <c r="G136" s="190">
        <v>7382</v>
      </c>
      <c r="H136" s="190">
        <v>4922</v>
      </c>
      <c r="I136" s="194">
        <f t="shared" si="2"/>
        <v>1.0563186813186813</v>
      </c>
    </row>
    <row r="137" spans="1:9" x14ac:dyDescent="0.25">
      <c r="A137" s="186" t="s">
        <v>18</v>
      </c>
      <c r="B137" s="187" t="s">
        <v>1243</v>
      </c>
      <c r="C137" s="188"/>
      <c r="D137" s="188"/>
      <c r="E137" s="188"/>
      <c r="F137" s="188"/>
      <c r="G137" s="188"/>
      <c r="H137" s="188"/>
      <c r="I137" s="194"/>
    </row>
    <row r="138" spans="1:9" x14ac:dyDescent="0.25">
      <c r="A138" s="186">
        <v>1</v>
      </c>
      <c r="B138" s="187" t="s">
        <v>1152</v>
      </c>
      <c r="C138" s="188"/>
      <c r="D138" s="188"/>
      <c r="E138" s="188"/>
      <c r="F138" s="188"/>
      <c r="G138" s="188"/>
      <c r="H138" s="188"/>
      <c r="I138" s="194"/>
    </row>
    <row r="139" spans="1:9" x14ac:dyDescent="0.25">
      <c r="A139" s="192"/>
      <c r="B139" s="189" t="s">
        <v>567</v>
      </c>
      <c r="C139" s="190">
        <v>13830</v>
      </c>
      <c r="D139" s="190">
        <v>14480</v>
      </c>
      <c r="E139" s="190">
        <v>7240</v>
      </c>
      <c r="F139" s="190">
        <v>5792</v>
      </c>
      <c r="G139" s="190">
        <v>4344</v>
      </c>
      <c r="H139" s="190">
        <v>2896</v>
      </c>
      <c r="I139" s="194">
        <f t="shared" si="2"/>
        <v>1.0469992769342009</v>
      </c>
    </row>
    <row r="140" spans="1:9" x14ac:dyDescent="0.25">
      <c r="A140" s="186">
        <v>2</v>
      </c>
      <c r="B140" s="187" t="s">
        <v>568</v>
      </c>
      <c r="C140" s="188"/>
      <c r="D140" s="188"/>
      <c r="E140" s="188"/>
      <c r="F140" s="188"/>
      <c r="G140" s="188"/>
      <c r="H140" s="188"/>
      <c r="I140" s="194"/>
    </row>
    <row r="141" spans="1:9" x14ac:dyDescent="0.25">
      <c r="A141" s="193"/>
      <c r="B141" s="189" t="s">
        <v>569</v>
      </c>
      <c r="C141" s="190">
        <v>10370</v>
      </c>
      <c r="D141" s="190">
        <v>10880</v>
      </c>
      <c r="E141" s="190">
        <v>5440</v>
      </c>
      <c r="F141" s="190">
        <v>4352</v>
      </c>
      <c r="G141" s="190">
        <v>3264</v>
      </c>
      <c r="H141" s="190">
        <v>2176</v>
      </c>
      <c r="I141" s="194">
        <f t="shared" si="2"/>
        <v>1.0491803278688525</v>
      </c>
    </row>
    <row r="142" spans="1:9" x14ac:dyDescent="0.25">
      <c r="A142" s="193"/>
      <c r="B142" s="189" t="s">
        <v>570</v>
      </c>
      <c r="C142" s="190">
        <v>11060</v>
      </c>
      <c r="D142" s="190">
        <v>11670</v>
      </c>
      <c r="E142" s="188"/>
      <c r="F142" s="188"/>
      <c r="G142" s="188"/>
      <c r="H142" s="188"/>
      <c r="I142" s="194">
        <f t="shared" si="2"/>
        <v>1.0551537070524413</v>
      </c>
    </row>
    <row r="143" spans="1:9" x14ac:dyDescent="0.25">
      <c r="A143" s="193"/>
      <c r="B143" s="189" t="s">
        <v>571</v>
      </c>
      <c r="C143" s="190">
        <v>9420</v>
      </c>
      <c r="D143" s="190">
        <v>9930</v>
      </c>
      <c r="E143" s="188"/>
      <c r="F143" s="188"/>
      <c r="G143" s="188"/>
      <c r="H143" s="188"/>
      <c r="I143" s="194">
        <f t="shared" si="2"/>
        <v>1.0541401273885351</v>
      </c>
    </row>
    <row r="144" spans="1:9" x14ac:dyDescent="0.25">
      <c r="A144" s="193"/>
      <c r="B144" s="189" t="s">
        <v>572</v>
      </c>
      <c r="C144" s="190">
        <v>9420</v>
      </c>
      <c r="D144" s="190">
        <v>9930</v>
      </c>
      <c r="E144" s="188"/>
      <c r="F144" s="188"/>
      <c r="G144" s="188"/>
      <c r="H144" s="188"/>
      <c r="I144" s="194">
        <f t="shared" si="2"/>
        <v>1.0541401273885351</v>
      </c>
    </row>
    <row r="145" spans="1:9" x14ac:dyDescent="0.25">
      <c r="A145" s="193"/>
      <c r="B145" s="189" t="s">
        <v>573</v>
      </c>
      <c r="C145" s="190">
        <v>9420</v>
      </c>
      <c r="D145" s="190">
        <v>9930</v>
      </c>
      <c r="E145" s="188"/>
      <c r="F145" s="188"/>
      <c r="G145" s="188"/>
      <c r="H145" s="188"/>
      <c r="I145" s="194">
        <f t="shared" si="2"/>
        <v>1.0541401273885351</v>
      </c>
    </row>
    <row r="146" spans="1:9" x14ac:dyDescent="0.25">
      <c r="A146" s="193"/>
      <c r="B146" s="189" t="s">
        <v>574</v>
      </c>
      <c r="C146" s="190">
        <v>9420</v>
      </c>
      <c r="D146" s="190">
        <v>9930</v>
      </c>
      <c r="E146" s="188"/>
      <c r="F146" s="188"/>
      <c r="G146" s="188"/>
      <c r="H146" s="188"/>
      <c r="I146" s="194">
        <f t="shared" si="2"/>
        <v>1.0541401273885351</v>
      </c>
    </row>
    <row r="147" spans="1:9" x14ac:dyDescent="0.25">
      <c r="A147" s="193"/>
      <c r="B147" s="189" t="s">
        <v>575</v>
      </c>
      <c r="C147" s="190">
        <v>9420</v>
      </c>
      <c r="D147" s="190">
        <v>9930</v>
      </c>
      <c r="E147" s="188"/>
      <c r="F147" s="188"/>
      <c r="G147" s="188"/>
      <c r="H147" s="188"/>
      <c r="I147" s="194">
        <f t="shared" si="2"/>
        <v>1.0541401273885351</v>
      </c>
    </row>
    <row r="148" spans="1:9" x14ac:dyDescent="0.25">
      <c r="A148" s="193"/>
      <c r="B148" s="189" t="s">
        <v>576</v>
      </c>
      <c r="C148" s="190">
        <v>9420</v>
      </c>
      <c r="D148" s="190">
        <v>9930</v>
      </c>
      <c r="E148" s="190">
        <v>4965</v>
      </c>
      <c r="F148" s="190">
        <v>3972</v>
      </c>
      <c r="G148" s="190">
        <v>2979</v>
      </c>
      <c r="H148" s="190">
        <v>1986</v>
      </c>
      <c r="I148" s="194">
        <f t="shared" si="2"/>
        <v>1.0541401273885351</v>
      </c>
    </row>
    <row r="149" spans="1:9" x14ac:dyDescent="0.25">
      <c r="A149" s="193"/>
      <c r="B149" s="189" t="s">
        <v>577</v>
      </c>
      <c r="C149" s="190">
        <v>9420</v>
      </c>
      <c r="D149" s="190">
        <v>9930</v>
      </c>
      <c r="E149" s="188"/>
      <c r="F149" s="188"/>
      <c r="G149" s="188"/>
      <c r="H149" s="188"/>
      <c r="I149" s="194">
        <f t="shared" si="2"/>
        <v>1.0541401273885351</v>
      </c>
    </row>
    <row r="150" spans="1:9" x14ac:dyDescent="0.25">
      <c r="A150" s="193"/>
      <c r="B150" s="189" t="s">
        <v>578</v>
      </c>
      <c r="C150" s="190">
        <v>9420</v>
      </c>
      <c r="D150" s="190">
        <v>9930</v>
      </c>
      <c r="E150" s="190">
        <v>4965</v>
      </c>
      <c r="F150" s="190">
        <v>3972</v>
      </c>
      <c r="G150" s="190">
        <v>2979</v>
      </c>
      <c r="H150" s="190">
        <v>1986</v>
      </c>
      <c r="I150" s="194">
        <f t="shared" si="2"/>
        <v>1.0541401273885351</v>
      </c>
    </row>
    <row r="151" spans="1:9" x14ac:dyDescent="0.25">
      <c r="A151" s="193"/>
      <c r="B151" s="189" t="s">
        <v>1236</v>
      </c>
      <c r="C151" s="190">
        <v>9420</v>
      </c>
      <c r="D151" s="190">
        <v>9930</v>
      </c>
      <c r="E151" s="188"/>
      <c r="F151" s="188"/>
      <c r="G151" s="188"/>
      <c r="H151" s="188"/>
      <c r="I151" s="194">
        <f t="shared" si="2"/>
        <v>1.0541401273885351</v>
      </c>
    </row>
    <row r="152" spans="1:9" x14ac:dyDescent="0.25">
      <c r="A152" s="193"/>
      <c r="B152" s="189" t="s">
        <v>534</v>
      </c>
      <c r="C152" s="190">
        <v>9420</v>
      </c>
      <c r="D152" s="190">
        <v>9930</v>
      </c>
      <c r="E152" s="188"/>
      <c r="F152" s="188"/>
      <c r="G152" s="188"/>
      <c r="H152" s="188"/>
      <c r="I152" s="194">
        <f t="shared" si="2"/>
        <v>1.0541401273885351</v>
      </c>
    </row>
    <row r="153" spans="1:9" x14ac:dyDescent="0.25">
      <c r="A153" s="186">
        <v>3</v>
      </c>
      <c r="B153" s="187" t="s">
        <v>1156</v>
      </c>
      <c r="C153" s="188"/>
      <c r="D153" s="188"/>
      <c r="E153" s="188"/>
      <c r="F153" s="188"/>
      <c r="G153" s="188"/>
      <c r="H153" s="188"/>
      <c r="I153" s="194"/>
    </row>
    <row r="154" spans="1:9" ht="25.5" x14ac:dyDescent="0.25">
      <c r="A154" s="193"/>
      <c r="B154" s="189" t="s">
        <v>596</v>
      </c>
      <c r="C154" s="190">
        <v>45290</v>
      </c>
      <c r="D154" s="190">
        <v>49000</v>
      </c>
      <c r="E154" s="188"/>
      <c r="F154" s="188"/>
      <c r="G154" s="188"/>
      <c r="H154" s="188"/>
      <c r="I154" s="194">
        <f t="shared" si="2"/>
        <v>1.0819165378670788</v>
      </c>
    </row>
    <row r="155" spans="1:9" ht="25.5" x14ac:dyDescent="0.25">
      <c r="A155" s="193"/>
      <c r="B155" s="189" t="s">
        <v>597</v>
      </c>
      <c r="C155" s="190">
        <v>35280</v>
      </c>
      <c r="D155" s="190">
        <v>36930</v>
      </c>
      <c r="E155" s="190">
        <v>18465</v>
      </c>
      <c r="F155" s="190">
        <v>14772</v>
      </c>
      <c r="G155" s="190">
        <v>11079</v>
      </c>
      <c r="H155" s="190">
        <v>7386</v>
      </c>
      <c r="I155" s="194">
        <f t="shared" si="2"/>
        <v>1.0467687074829932</v>
      </c>
    </row>
    <row r="156" spans="1:9" ht="25.5" x14ac:dyDescent="0.25">
      <c r="A156" s="193"/>
      <c r="B156" s="189" t="s">
        <v>598</v>
      </c>
      <c r="C156" s="190">
        <v>30470</v>
      </c>
      <c r="D156" s="190">
        <v>32040</v>
      </c>
      <c r="E156" s="188"/>
      <c r="F156" s="188"/>
      <c r="G156" s="188"/>
      <c r="H156" s="188"/>
      <c r="I156" s="194">
        <f t="shared" si="2"/>
        <v>1.0515260912372826</v>
      </c>
    </row>
    <row r="157" spans="1:9" x14ac:dyDescent="0.25">
      <c r="A157" s="193"/>
      <c r="B157" s="189" t="s">
        <v>534</v>
      </c>
      <c r="C157" s="190">
        <v>20080</v>
      </c>
      <c r="D157" s="190">
        <v>21170</v>
      </c>
      <c r="E157" s="188"/>
      <c r="F157" s="188"/>
      <c r="G157" s="188"/>
      <c r="H157" s="188"/>
      <c r="I157" s="194">
        <f t="shared" si="2"/>
        <v>1.0542828685258965</v>
      </c>
    </row>
    <row r="158" spans="1:9" x14ac:dyDescent="0.25">
      <c r="A158" s="193"/>
      <c r="B158" s="189" t="s">
        <v>599</v>
      </c>
      <c r="C158" s="190">
        <v>20080</v>
      </c>
      <c r="D158" s="190">
        <v>21170</v>
      </c>
      <c r="E158" s="188"/>
      <c r="F158" s="188"/>
      <c r="G158" s="188"/>
      <c r="H158" s="188"/>
      <c r="I158" s="194">
        <f t="shared" si="2"/>
        <v>1.0542828685258965</v>
      </c>
    </row>
    <row r="159" spans="1:9" x14ac:dyDescent="0.25">
      <c r="A159" s="193"/>
      <c r="B159" s="189" t="s">
        <v>602</v>
      </c>
      <c r="C159" s="190">
        <v>20080</v>
      </c>
      <c r="D159" s="190">
        <v>21170</v>
      </c>
      <c r="E159" s="188"/>
      <c r="F159" s="188"/>
      <c r="G159" s="188"/>
      <c r="H159" s="188"/>
      <c r="I159" s="194">
        <f t="shared" si="2"/>
        <v>1.0542828685258965</v>
      </c>
    </row>
    <row r="160" spans="1:9" x14ac:dyDescent="0.25">
      <c r="A160" s="193"/>
      <c r="B160" s="189" t="s">
        <v>603</v>
      </c>
      <c r="C160" s="190">
        <v>20080</v>
      </c>
      <c r="D160" s="190">
        <v>21170</v>
      </c>
      <c r="E160" s="188"/>
      <c r="F160" s="188"/>
      <c r="G160" s="188"/>
      <c r="H160" s="188"/>
      <c r="I160" s="194">
        <f t="shared" si="2"/>
        <v>1.0542828685258965</v>
      </c>
    </row>
    <row r="161" spans="1:9" x14ac:dyDescent="0.25">
      <c r="A161" s="193"/>
      <c r="B161" s="189" t="s">
        <v>604</v>
      </c>
      <c r="C161" s="190">
        <v>25460</v>
      </c>
      <c r="D161" s="190">
        <v>26810</v>
      </c>
      <c r="E161" s="188"/>
      <c r="F161" s="188"/>
      <c r="G161" s="188"/>
      <c r="H161" s="188"/>
      <c r="I161" s="194">
        <f t="shared" si="2"/>
        <v>1.0530243519245877</v>
      </c>
    </row>
    <row r="162" spans="1:9" x14ac:dyDescent="0.25">
      <c r="A162" s="193"/>
      <c r="B162" s="189" t="s">
        <v>605</v>
      </c>
      <c r="C162" s="190">
        <v>20080</v>
      </c>
      <c r="D162" s="190">
        <v>21170</v>
      </c>
      <c r="E162" s="188"/>
      <c r="F162" s="188"/>
      <c r="G162" s="188"/>
      <c r="H162" s="188"/>
      <c r="I162" s="194">
        <f t="shared" si="2"/>
        <v>1.0542828685258965</v>
      </c>
    </row>
    <row r="163" spans="1:9" x14ac:dyDescent="0.25">
      <c r="A163" s="193"/>
      <c r="B163" s="189" t="s">
        <v>606</v>
      </c>
      <c r="C163" s="190">
        <v>25460</v>
      </c>
      <c r="D163" s="190">
        <v>26810</v>
      </c>
      <c r="E163" s="188"/>
      <c r="F163" s="188"/>
      <c r="G163" s="188"/>
      <c r="H163" s="188"/>
      <c r="I163" s="194">
        <f t="shared" si="2"/>
        <v>1.0530243519245877</v>
      </c>
    </row>
    <row r="164" spans="1:9" x14ac:dyDescent="0.25">
      <c r="A164" s="193"/>
      <c r="B164" s="189" t="s">
        <v>607</v>
      </c>
      <c r="C164" s="190">
        <v>20080</v>
      </c>
      <c r="D164" s="190">
        <v>21170</v>
      </c>
      <c r="E164" s="188"/>
      <c r="F164" s="188"/>
      <c r="G164" s="188"/>
      <c r="H164" s="188"/>
      <c r="I164" s="194">
        <f t="shared" si="2"/>
        <v>1.0542828685258965</v>
      </c>
    </row>
    <row r="165" spans="1:9" x14ac:dyDescent="0.25">
      <c r="A165" s="193"/>
      <c r="B165" s="189" t="s">
        <v>610</v>
      </c>
      <c r="C165" s="190">
        <v>20080</v>
      </c>
      <c r="D165" s="190">
        <v>21170</v>
      </c>
      <c r="E165" s="188"/>
      <c r="F165" s="188"/>
      <c r="G165" s="188"/>
      <c r="H165" s="188"/>
      <c r="I165" s="194">
        <f t="shared" si="2"/>
        <v>1.0542828685258965</v>
      </c>
    </row>
    <row r="166" spans="1:9" x14ac:dyDescent="0.25">
      <c r="A166" s="193"/>
      <c r="B166" s="189" t="s">
        <v>611</v>
      </c>
      <c r="C166" s="190">
        <v>20080</v>
      </c>
      <c r="D166" s="190">
        <v>21170</v>
      </c>
      <c r="E166" s="188"/>
      <c r="F166" s="188"/>
      <c r="G166" s="188"/>
      <c r="H166" s="188"/>
      <c r="I166" s="194">
        <f t="shared" si="2"/>
        <v>1.0542828685258965</v>
      </c>
    </row>
    <row r="167" spans="1:9" x14ac:dyDescent="0.25">
      <c r="A167" s="193"/>
      <c r="B167" s="189" t="s">
        <v>612</v>
      </c>
      <c r="C167" s="190">
        <v>20080</v>
      </c>
      <c r="D167" s="190">
        <v>21170</v>
      </c>
      <c r="E167" s="188"/>
      <c r="F167" s="188"/>
      <c r="G167" s="188"/>
      <c r="H167" s="188"/>
      <c r="I167" s="194">
        <f t="shared" si="2"/>
        <v>1.0542828685258965</v>
      </c>
    </row>
    <row r="168" spans="1:9" x14ac:dyDescent="0.25">
      <c r="A168" s="193"/>
      <c r="B168" s="189" t="s">
        <v>613</v>
      </c>
      <c r="C168" s="190">
        <v>20080</v>
      </c>
      <c r="D168" s="190">
        <v>21170</v>
      </c>
      <c r="E168" s="188"/>
      <c r="F168" s="188"/>
      <c r="G168" s="188"/>
      <c r="H168" s="188"/>
      <c r="I168" s="194">
        <f t="shared" si="2"/>
        <v>1.0542828685258965</v>
      </c>
    </row>
    <row r="169" spans="1:9" x14ac:dyDescent="0.25">
      <c r="A169" s="193"/>
      <c r="B169" s="189" t="s">
        <v>614</v>
      </c>
      <c r="C169" s="190">
        <v>20080</v>
      </c>
      <c r="D169" s="190">
        <v>21170</v>
      </c>
      <c r="E169" s="188"/>
      <c r="F169" s="188"/>
      <c r="G169" s="188"/>
      <c r="H169" s="188"/>
      <c r="I169" s="194">
        <f t="shared" si="2"/>
        <v>1.0542828685258965</v>
      </c>
    </row>
    <row r="170" spans="1:9" x14ac:dyDescent="0.25">
      <c r="A170" s="193"/>
      <c r="B170" s="189" t="s">
        <v>615</v>
      </c>
      <c r="C170" s="190">
        <v>25460</v>
      </c>
      <c r="D170" s="190">
        <v>26810</v>
      </c>
      <c r="E170" s="188"/>
      <c r="F170" s="188"/>
      <c r="G170" s="188"/>
      <c r="H170" s="188"/>
      <c r="I170" s="194">
        <f t="shared" si="2"/>
        <v>1.0530243519245877</v>
      </c>
    </row>
    <row r="171" spans="1:9" x14ac:dyDescent="0.25">
      <c r="A171" s="193"/>
      <c r="B171" s="189" t="s">
        <v>618</v>
      </c>
      <c r="C171" s="190">
        <v>25460</v>
      </c>
      <c r="D171" s="190">
        <v>26810</v>
      </c>
      <c r="E171" s="188"/>
      <c r="F171" s="188"/>
      <c r="G171" s="188"/>
      <c r="H171" s="188"/>
      <c r="I171" s="194">
        <f t="shared" si="2"/>
        <v>1.0530243519245877</v>
      </c>
    </row>
    <row r="172" spans="1:9" x14ac:dyDescent="0.25">
      <c r="A172" s="193"/>
      <c r="B172" s="189" t="s">
        <v>619</v>
      </c>
      <c r="C172" s="190">
        <v>25460</v>
      </c>
      <c r="D172" s="190">
        <v>26810</v>
      </c>
      <c r="E172" s="188"/>
      <c r="F172" s="188"/>
      <c r="G172" s="188"/>
      <c r="H172" s="188"/>
      <c r="I172" s="194">
        <f t="shared" si="2"/>
        <v>1.0530243519245877</v>
      </c>
    </row>
    <row r="173" spans="1:9" x14ac:dyDescent="0.25">
      <c r="A173" s="193"/>
      <c r="B173" s="189" t="s">
        <v>620</v>
      </c>
      <c r="C173" s="190">
        <v>20080</v>
      </c>
      <c r="D173" s="190">
        <v>21170</v>
      </c>
      <c r="E173" s="188"/>
      <c r="F173" s="188"/>
      <c r="G173" s="188"/>
      <c r="H173" s="188"/>
      <c r="I173" s="194">
        <f t="shared" si="2"/>
        <v>1.0542828685258965</v>
      </c>
    </row>
    <row r="174" spans="1:9" x14ac:dyDescent="0.25">
      <c r="A174" s="193"/>
      <c r="B174" s="189" t="s">
        <v>621</v>
      </c>
      <c r="C174" s="190">
        <v>20080</v>
      </c>
      <c r="D174" s="190">
        <v>21170</v>
      </c>
      <c r="E174" s="188"/>
      <c r="F174" s="188"/>
      <c r="G174" s="188"/>
      <c r="H174" s="188"/>
      <c r="I174" s="194">
        <f t="shared" si="2"/>
        <v>1.0542828685258965</v>
      </c>
    </row>
    <row r="175" spans="1:9" x14ac:dyDescent="0.25">
      <c r="A175" s="193"/>
      <c r="B175" s="189" t="s">
        <v>622</v>
      </c>
      <c r="C175" s="190">
        <v>20080</v>
      </c>
      <c r="D175" s="190">
        <v>21170</v>
      </c>
      <c r="E175" s="188"/>
      <c r="F175" s="188"/>
      <c r="G175" s="188"/>
      <c r="H175" s="188"/>
      <c r="I175" s="194">
        <f t="shared" si="2"/>
        <v>1.0542828685258965</v>
      </c>
    </row>
    <row r="176" spans="1:9" x14ac:dyDescent="0.25">
      <c r="A176" s="193"/>
      <c r="B176" s="189" t="s">
        <v>623</v>
      </c>
      <c r="C176" s="190">
        <v>20080</v>
      </c>
      <c r="D176" s="190">
        <v>21170</v>
      </c>
      <c r="E176" s="188"/>
      <c r="F176" s="188"/>
      <c r="G176" s="188"/>
      <c r="H176" s="188"/>
      <c r="I176" s="194">
        <f t="shared" si="2"/>
        <v>1.0542828685258965</v>
      </c>
    </row>
    <row r="177" spans="1:9" x14ac:dyDescent="0.25">
      <c r="A177" s="193"/>
      <c r="B177" s="189" t="s">
        <v>624</v>
      </c>
      <c r="C177" s="190">
        <v>27010</v>
      </c>
      <c r="D177" s="190">
        <v>28460</v>
      </c>
      <c r="E177" s="188"/>
      <c r="F177" s="188"/>
      <c r="G177" s="188"/>
      <c r="H177" s="188"/>
      <c r="I177" s="194">
        <f t="shared" si="2"/>
        <v>1.0536838208071084</v>
      </c>
    </row>
    <row r="178" spans="1:9" x14ac:dyDescent="0.25">
      <c r="A178" s="193"/>
      <c r="B178" s="189" t="s">
        <v>625</v>
      </c>
      <c r="C178" s="190">
        <v>20080</v>
      </c>
      <c r="D178" s="190">
        <v>21170</v>
      </c>
      <c r="E178" s="188"/>
      <c r="F178" s="188"/>
      <c r="G178" s="188"/>
      <c r="H178" s="188"/>
      <c r="I178" s="194">
        <f t="shared" si="2"/>
        <v>1.0542828685258965</v>
      </c>
    </row>
    <row r="179" spans="1:9" x14ac:dyDescent="0.25">
      <c r="A179" s="193"/>
      <c r="B179" s="189" t="s">
        <v>626</v>
      </c>
      <c r="C179" s="190">
        <v>20080</v>
      </c>
      <c r="D179" s="190">
        <v>21170</v>
      </c>
      <c r="E179" s="188"/>
      <c r="F179" s="188"/>
      <c r="G179" s="188"/>
      <c r="H179" s="188"/>
      <c r="I179" s="194">
        <f t="shared" si="2"/>
        <v>1.0542828685258965</v>
      </c>
    </row>
    <row r="180" spans="1:9" x14ac:dyDescent="0.25">
      <c r="A180" s="193"/>
      <c r="B180" s="189" t="s">
        <v>627</v>
      </c>
      <c r="C180" s="190">
        <v>20080</v>
      </c>
      <c r="D180" s="190">
        <v>21170</v>
      </c>
      <c r="E180" s="188"/>
      <c r="F180" s="188"/>
      <c r="G180" s="188"/>
      <c r="H180" s="188"/>
      <c r="I180" s="194">
        <f t="shared" si="2"/>
        <v>1.0542828685258965</v>
      </c>
    </row>
    <row r="181" spans="1:9" x14ac:dyDescent="0.25">
      <c r="A181" s="193"/>
      <c r="B181" s="189" t="s">
        <v>628</v>
      </c>
      <c r="C181" s="190">
        <v>25460</v>
      </c>
      <c r="D181" s="190">
        <v>26810</v>
      </c>
      <c r="E181" s="188"/>
      <c r="F181" s="188"/>
      <c r="G181" s="188"/>
      <c r="H181" s="188"/>
      <c r="I181" s="194">
        <f t="shared" si="2"/>
        <v>1.0530243519245877</v>
      </c>
    </row>
    <row r="182" spans="1:9" x14ac:dyDescent="0.25">
      <c r="A182" s="193"/>
      <c r="B182" s="189" t="s">
        <v>629</v>
      </c>
      <c r="C182" s="190">
        <v>20080</v>
      </c>
      <c r="D182" s="190">
        <v>21170</v>
      </c>
      <c r="E182" s="188"/>
      <c r="F182" s="188"/>
      <c r="G182" s="188"/>
      <c r="H182" s="188"/>
      <c r="I182" s="194">
        <f t="shared" si="2"/>
        <v>1.0542828685258965</v>
      </c>
    </row>
    <row r="183" spans="1:9" x14ac:dyDescent="0.25">
      <c r="A183" s="193"/>
      <c r="B183" s="189" t="s">
        <v>630</v>
      </c>
      <c r="C183" s="190">
        <v>20080</v>
      </c>
      <c r="D183" s="190">
        <v>21170</v>
      </c>
      <c r="E183" s="188"/>
      <c r="F183" s="188"/>
      <c r="G183" s="188"/>
      <c r="H183" s="188"/>
      <c r="I183" s="194">
        <f t="shared" si="2"/>
        <v>1.0542828685258965</v>
      </c>
    </row>
    <row r="184" spans="1:9" x14ac:dyDescent="0.25">
      <c r="A184" s="193"/>
      <c r="B184" s="189" t="s">
        <v>631</v>
      </c>
      <c r="C184" s="190">
        <v>25460</v>
      </c>
      <c r="D184" s="190">
        <v>26810</v>
      </c>
      <c r="E184" s="188"/>
      <c r="F184" s="188"/>
      <c r="G184" s="188"/>
      <c r="H184" s="188"/>
      <c r="I184" s="194">
        <f t="shared" si="2"/>
        <v>1.0530243519245877</v>
      </c>
    </row>
    <row r="185" spans="1:9" x14ac:dyDescent="0.25">
      <c r="A185" s="193"/>
      <c r="B185" s="189" t="s">
        <v>632</v>
      </c>
      <c r="C185" s="190">
        <v>20080</v>
      </c>
      <c r="D185" s="190">
        <v>21170</v>
      </c>
      <c r="E185" s="188"/>
      <c r="F185" s="188"/>
      <c r="G185" s="188"/>
      <c r="H185" s="188"/>
      <c r="I185" s="194">
        <f t="shared" si="2"/>
        <v>1.0542828685258965</v>
      </c>
    </row>
    <row r="186" spans="1:9" x14ac:dyDescent="0.25">
      <c r="A186" s="193"/>
      <c r="B186" s="189" t="s">
        <v>633</v>
      </c>
      <c r="C186" s="190">
        <v>20080</v>
      </c>
      <c r="D186" s="190">
        <v>21170</v>
      </c>
      <c r="E186" s="188"/>
      <c r="F186" s="188"/>
      <c r="G186" s="188"/>
      <c r="H186" s="188"/>
      <c r="I186" s="194">
        <f t="shared" si="2"/>
        <v>1.0542828685258965</v>
      </c>
    </row>
    <row r="187" spans="1:9" x14ac:dyDescent="0.25">
      <c r="A187" s="193"/>
      <c r="B187" s="189" t="s">
        <v>634</v>
      </c>
      <c r="C187" s="190">
        <v>20080</v>
      </c>
      <c r="D187" s="190">
        <v>21170</v>
      </c>
      <c r="E187" s="188"/>
      <c r="F187" s="188"/>
      <c r="G187" s="188"/>
      <c r="H187" s="188"/>
      <c r="I187" s="194">
        <f t="shared" si="2"/>
        <v>1.0542828685258965</v>
      </c>
    </row>
    <row r="188" spans="1:9" x14ac:dyDescent="0.25">
      <c r="A188" s="193"/>
      <c r="B188" s="189" t="s">
        <v>635</v>
      </c>
      <c r="C188" s="190">
        <v>20080</v>
      </c>
      <c r="D188" s="190">
        <v>21170</v>
      </c>
      <c r="E188" s="188"/>
      <c r="F188" s="188"/>
      <c r="G188" s="188"/>
      <c r="H188" s="188"/>
      <c r="I188" s="194">
        <f t="shared" si="2"/>
        <v>1.0542828685258965</v>
      </c>
    </row>
    <row r="189" spans="1:9" x14ac:dyDescent="0.25">
      <c r="A189" s="193"/>
      <c r="B189" s="189" t="s">
        <v>636</v>
      </c>
      <c r="C189" s="190">
        <v>20080</v>
      </c>
      <c r="D189" s="190">
        <v>21170</v>
      </c>
      <c r="E189" s="188"/>
      <c r="F189" s="188"/>
      <c r="G189" s="188"/>
      <c r="H189" s="188"/>
      <c r="I189" s="194">
        <f t="shared" si="2"/>
        <v>1.0542828685258965</v>
      </c>
    </row>
    <row r="190" spans="1:9" x14ac:dyDescent="0.25">
      <c r="A190" s="193"/>
      <c r="B190" s="189" t="s">
        <v>637</v>
      </c>
      <c r="C190" s="190">
        <v>20080</v>
      </c>
      <c r="D190" s="190">
        <v>21170</v>
      </c>
      <c r="E190" s="188"/>
      <c r="F190" s="188"/>
      <c r="G190" s="188"/>
      <c r="H190" s="188"/>
      <c r="I190" s="194">
        <f t="shared" si="2"/>
        <v>1.0542828685258965</v>
      </c>
    </row>
    <row r="191" spans="1:9" x14ac:dyDescent="0.25">
      <c r="A191" s="193"/>
      <c r="B191" s="189" t="s">
        <v>638</v>
      </c>
      <c r="C191" s="190">
        <v>20080</v>
      </c>
      <c r="D191" s="190">
        <v>21170</v>
      </c>
      <c r="E191" s="188"/>
      <c r="F191" s="188"/>
      <c r="G191" s="188"/>
      <c r="H191" s="188"/>
      <c r="I191" s="194">
        <f t="shared" si="2"/>
        <v>1.0542828685258965</v>
      </c>
    </row>
    <row r="192" spans="1:9" x14ac:dyDescent="0.25">
      <c r="A192" s="193"/>
      <c r="B192" s="189" t="s">
        <v>639</v>
      </c>
      <c r="C192" s="190">
        <v>20080</v>
      </c>
      <c r="D192" s="190">
        <v>21170</v>
      </c>
      <c r="E192" s="188"/>
      <c r="F192" s="188"/>
      <c r="G192" s="188"/>
      <c r="H192" s="188"/>
      <c r="I192" s="194">
        <f t="shared" si="2"/>
        <v>1.0542828685258965</v>
      </c>
    </row>
    <row r="193" spans="1:9" x14ac:dyDescent="0.25">
      <c r="A193" s="193"/>
      <c r="B193" s="189" t="s">
        <v>640</v>
      </c>
      <c r="C193" s="190">
        <v>20080</v>
      </c>
      <c r="D193" s="190">
        <v>21170</v>
      </c>
      <c r="E193" s="188"/>
      <c r="F193" s="188"/>
      <c r="G193" s="188"/>
      <c r="H193" s="188"/>
      <c r="I193" s="194">
        <f t="shared" si="2"/>
        <v>1.0542828685258965</v>
      </c>
    </row>
    <row r="194" spans="1:9" x14ac:dyDescent="0.25">
      <c r="A194" s="193"/>
      <c r="B194" s="189" t="s">
        <v>641</v>
      </c>
      <c r="C194" s="190">
        <v>20080</v>
      </c>
      <c r="D194" s="190">
        <v>21170</v>
      </c>
      <c r="E194" s="188"/>
      <c r="F194" s="188"/>
      <c r="G194" s="188"/>
      <c r="H194" s="188"/>
      <c r="I194" s="194">
        <f t="shared" si="2"/>
        <v>1.0542828685258965</v>
      </c>
    </row>
    <row r="195" spans="1:9" x14ac:dyDescent="0.25">
      <c r="A195" s="193"/>
      <c r="B195" s="189" t="s">
        <v>642</v>
      </c>
      <c r="C195" s="190">
        <v>20080</v>
      </c>
      <c r="D195" s="190">
        <v>21170</v>
      </c>
      <c r="E195" s="188"/>
      <c r="F195" s="188"/>
      <c r="G195" s="188"/>
      <c r="H195" s="188"/>
      <c r="I195" s="194">
        <f t="shared" si="2"/>
        <v>1.0542828685258965</v>
      </c>
    </row>
    <row r="196" spans="1:9" x14ac:dyDescent="0.25">
      <c r="A196" s="193"/>
      <c r="B196" s="189" t="s">
        <v>643</v>
      </c>
      <c r="C196" s="190">
        <v>20080</v>
      </c>
      <c r="D196" s="190">
        <v>21170</v>
      </c>
      <c r="E196" s="188"/>
      <c r="F196" s="188"/>
      <c r="G196" s="188"/>
      <c r="H196" s="188"/>
      <c r="I196" s="194">
        <f t="shared" si="2"/>
        <v>1.0542828685258965</v>
      </c>
    </row>
    <row r="197" spans="1:9" x14ac:dyDescent="0.25">
      <c r="A197" s="193"/>
      <c r="B197" s="189" t="s">
        <v>644</v>
      </c>
      <c r="C197" s="190">
        <v>20080</v>
      </c>
      <c r="D197" s="190">
        <v>21170</v>
      </c>
      <c r="E197" s="188"/>
      <c r="F197" s="188"/>
      <c r="G197" s="188"/>
      <c r="H197" s="188"/>
      <c r="I197" s="194">
        <f t="shared" ref="I197:I219" si="3">D197/C197</f>
        <v>1.0542828685258965</v>
      </c>
    </row>
    <row r="198" spans="1:9" x14ac:dyDescent="0.25">
      <c r="A198" s="193"/>
      <c r="B198" s="189" t="s">
        <v>645</v>
      </c>
      <c r="C198" s="190">
        <v>25460</v>
      </c>
      <c r="D198" s="190">
        <v>26810</v>
      </c>
      <c r="E198" s="188"/>
      <c r="F198" s="188"/>
      <c r="G198" s="188"/>
      <c r="H198" s="188"/>
      <c r="I198" s="194">
        <f t="shared" si="3"/>
        <v>1.0530243519245877</v>
      </c>
    </row>
    <row r="199" spans="1:9" x14ac:dyDescent="0.25">
      <c r="A199" s="193"/>
      <c r="B199" s="189" t="s">
        <v>646</v>
      </c>
      <c r="C199" s="190">
        <v>20080</v>
      </c>
      <c r="D199" s="190">
        <v>21170</v>
      </c>
      <c r="E199" s="188"/>
      <c r="F199" s="188"/>
      <c r="G199" s="188"/>
      <c r="H199" s="188"/>
      <c r="I199" s="194">
        <f t="shared" si="3"/>
        <v>1.0542828685258965</v>
      </c>
    </row>
    <row r="200" spans="1:9" x14ac:dyDescent="0.25">
      <c r="A200" s="193"/>
      <c r="B200" s="189" t="s">
        <v>647</v>
      </c>
      <c r="C200" s="190">
        <v>20080</v>
      </c>
      <c r="D200" s="190">
        <v>21170</v>
      </c>
      <c r="E200" s="188"/>
      <c r="F200" s="188"/>
      <c r="G200" s="188"/>
      <c r="H200" s="188"/>
      <c r="I200" s="194">
        <f t="shared" si="3"/>
        <v>1.0542828685258965</v>
      </c>
    </row>
    <row r="201" spans="1:9" x14ac:dyDescent="0.25">
      <c r="A201" s="193"/>
      <c r="B201" s="189" t="s">
        <v>648</v>
      </c>
      <c r="C201" s="190">
        <v>20080</v>
      </c>
      <c r="D201" s="190">
        <v>21170</v>
      </c>
      <c r="E201" s="188"/>
      <c r="F201" s="188"/>
      <c r="G201" s="188"/>
      <c r="H201" s="188"/>
      <c r="I201" s="194">
        <f t="shared" si="3"/>
        <v>1.0542828685258965</v>
      </c>
    </row>
    <row r="202" spans="1:9" x14ac:dyDescent="0.25">
      <c r="A202" s="193"/>
      <c r="B202" s="189" t="s">
        <v>649</v>
      </c>
      <c r="C202" s="190">
        <v>27010</v>
      </c>
      <c r="D202" s="190">
        <v>28460</v>
      </c>
      <c r="E202" s="188"/>
      <c r="F202" s="188"/>
      <c r="G202" s="188"/>
      <c r="H202" s="188"/>
      <c r="I202" s="194">
        <f t="shared" si="3"/>
        <v>1.0536838208071084</v>
      </c>
    </row>
    <row r="203" spans="1:9" x14ac:dyDescent="0.25">
      <c r="A203" s="193"/>
      <c r="B203" s="189" t="s">
        <v>650</v>
      </c>
      <c r="C203" s="190">
        <v>20080</v>
      </c>
      <c r="D203" s="190">
        <v>21170</v>
      </c>
      <c r="E203" s="188"/>
      <c r="F203" s="188"/>
      <c r="G203" s="188"/>
      <c r="H203" s="188"/>
      <c r="I203" s="194">
        <f t="shared" si="3"/>
        <v>1.0542828685258965</v>
      </c>
    </row>
    <row r="204" spans="1:9" x14ac:dyDescent="0.25">
      <c r="A204" s="193"/>
      <c r="B204" s="189" t="s">
        <v>651</v>
      </c>
      <c r="C204" s="190">
        <v>20080</v>
      </c>
      <c r="D204" s="190">
        <v>21170</v>
      </c>
      <c r="E204" s="188"/>
      <c r="F204" s="188"/>
      <c r="G204" s="188"/>
      <c r="H204" s="188"/>
      <c r="I204" s="194">
        <f t="shared" si="3"/>
        <v>1.0542828685258965</v>
      </c>
    </row>
    <row r="205" spans="1:9" x14ac:dyDescent="0.25">
      <c r="A205" s="193"/>
      <c r="B205" s="189" t="s">
        <v>652</v>
      </c>
      <c r="C205" s="190">
        <v>20080</v>
      </c>
      <c r="D205" s="190">
        <v>21170</v>
      </c>
      <c r="E205" s="188"/>
      <c r="F205" s="188"/>
      <c r="G205" s="188"/>
      <c r="H205" s="188"/>
      <c r="I205" s="194">
        <f t="shared" si="3"/>
        <v>1.0542828685258965</v>
      </c>
    </row>
    <row r="206" spans="1:9" x14ac:dyDescent="0.25">
      <c r="A206" s="193"/>
      <c r="B206" s="189" t="s">
        <v>653</v>
      </c>
      <c r="C206" s="190">
        <v>20080</v>
      </c>
      <c r="D206" s="190">
        <v>21170</v>
      </c>
      <c r="E206" s="188"/>
      <c r="F206" s="188"/>
      <c r="G206" s="188"/>
      <c r="H206" s="188"/>
      <c r="I206" s="194">
        <f t="shared" si="3"/>
        <v>1.0542828685258965</v>
      </c>
    </row>
    <row r="207" spans="1:9" x14ac:dyDescent="0.25">
      <c r="A207" s="193"/>
      <c r="B207" s="189" t="s">
        <v>654</v>
      </c>
      <c r="C207" s="190">
        <v>20080</v>
      </c>
      <c r="D207" s="190">
        <v>21170</v>
      </c>
      <c r="E207" s="188"/>
      <c r="F207" s="188"/>
      <c r="G207" s="188"/>
      <c r="H207" s="188"/>
      <c r="I207" s="194">
        <f t="shared" si="3"/>
        <v>1.0542828685258965</v>
      </c>
    </row>
    <row r="208" spans="1:9" x14ac:dyDescent="0.25">
      <c r="A208" s="193"/>
      <c r="B208" s="189" t="s">
        <v>655</v>
      </c>
      <c r="C208" s="190">
        <v>20080</v>
      </c>
      <c r="D208" s="190">
        <v>21170</v>
      </c>
      <c r="E208" s="188"/>
      <c r="F208" s="188"/>
      <c r="G208" s="188"/>
      <c r="H208" s="188"/>
      <c r="I208" s="194">
        <f t="shared" si="3"/>
        <v>1.0542828685258965</v>
      </c>
    </row>
    <row r="209" spans="1:9" x14ac:dyDescent="0.25">
      <c r="A209" s="193"/>
      <c r="B209" s="189" t="s">
        <v>656</v>
      </c>
      <c r="C209" s="190">
        <v>35280</v>
      </c>
      <c r="D209" s="190">
        <v>36930</v>
      </c>
      <c r="E209" s="188"/>
      <c r="F209" s="188"/>
      <c r="G209" s="188"/>
      <c r="H209" s="188"/>
      <c r="I209" s="194">
        <f t="shared" si="3"/>
        <v>1.0467687074829932</v>
      </c>
    </row>
    <row r="210" spans="1:9" ht="38.25" x14ac:dyDescent="0.25">
      <c r="A210" s="185">
        <v>4</v>
      </c>
      <c r="B210" s="187" t="s">
        <v>1270</v>
      </c>
      <c r="C210" s="188"/>
      <c r="D210" s="188"/>
      <c r="E210" s="188"/>
      <c r="F210" s="188"/>
      <c r="G210" s="188"/>
      <c r="H210" s="188"/>
      <c r="I210" s="194"/>
    </row>
    <row r="211" spans="1:9" ht="76.5" x14ac:dyDescent="0.25">
      <c r="A211" s="191"/>
      <c r="B211" s="189" t="s">
        <v>857</v>
      </c>
      <c r="C211" s="190">
        <v>23830</v>
      </c>
      <c r="D211" s="190">
        <f>'Tổng hợp'!F716</f>
        <v>24850</v>
      </c>
      <c r="E211" s="188"/>
      <c r="F211" s="188"/>
      <c r="G211" s="188"/>
      <c r="H211" s="188"/>
      <c r="I211" s="194">
        <f t="shared" si="3"/>
        <v>1.0428031892572387</v>
      </c>
    </row>
    <row r="212" spans="1:9" x14ac:dyDescent="0.25">
      <c r="A212" s="191"/>
      <c r="B212" s="189" t="s">
        <v>858</v>
      </c>
      <c r="C212" s="190">
        <v>12070</v>
      </c>
      <c r="D212" s="190">
        <v>12070</v>
      </c>
      <c r="E212" s="188"/>
      <c r="F212" s="188"/>
      <c r="G212" s="188"/>
      <c r="H212" s="188"/>
      <c r="I212" s="194">
        <f t="shared" si="3"/>
        <v>1</v>
      </c>
    </row>
    <row r="213" spans="1:9" x14ac:dyDescent="0.25">
      <c r="A213" s="185">
        <v>6</v>
      </c>
      <c r="B213" s="187" t="s">
        <v>969</v>
      </c>
      <c r="C213" s="188"/>
      <c r="D213" s="188"/>
      <c r="E213" s="188"/>
      <c r="F213" s="188"/>
      <c r="G213" s="188"/>
      <c r="H213" s="188"/>
      <c r="I213" s="194"/>
    </row>
    <row r="214" spans="1:9" x14ac:dyDescent="0.25">
      <c r="A214" s="191"/>
      <c r="B214" s="189" t="s">
        <v>970</v>
      </c>
      <c r="C214" s="190">
        <v>14940</v>
      </c>
      <c r="D214" s="190">
        <v>15670</v>
      </c>
      <c r="E214" s="188"/>
      <c r="F214" s="188"/>
      <c r="G214" s="188"/>
      <c r="H214" s="188"/>
      <c r="I214" s="194">
        <f t="shared" si="3"/>
        <v>1.0488621151271753</v>
      </c>
    </row>
    <row r="215" spans="1:9" x14ac:dyDescent="0.25">
      <c r="A215" s="191"/>
      <c r="B215" s="189" t="s">
        <v>971</v>
      </c>
      <c r="C215" s="190">
        <v>13450</v>
      </c>
      <c r="D215" s="190">
        <v>14080</v>
      </c>
      <c r="E215" s="188"/>
      <c r="F215" s="188"/>
      <c r="G215" s="188"/>
      <c r="H215" s="188"/>
      <c r="I215" s="194">
        <f t="shared" si="3"/>
        <v>1.0468401486988848</v>
      </c>
    </row>
    <row r="216" spans="1:9" x14ac:dyDescent="0.25">
      <c r="A216" s="191"/>
      <c r="B216" s="189" t="s">
        <v>972</v>
      </c>
      <c r="C216" s="190">
        <v>12510</v>
      </c>
      <c r="D216" s="190">
        <v>13170</v>
      </c>
      <c r="E216" s="188"/>
      <c r="F216" s="188"/>
      <c r="G216" s="188"/>
      <c r="H216" s="188"/>
      <c r="I216" s="194">
        <f t="shared" si="3"/>
        <v>1.0527577937649879</v>
      </c>
    </row>
    <row r="217" spans="1:9" x14ac:dyDescent="0.25">
      <c r="A217" s="191"/>
      <c r="B217" s="189" t="s">
        <v>973</v>
      </c>
      <c r="C217" s="190">
        <v>12510</v>
      </c>
      <c r="D217" s="190">
        <v>13170</v>
      </c>
      <c r="E217" s="188"/>
      <c r="F217" s="188"/>
      <c r="G217" s="188"/>
      <c r="H217" s="188"/>
      <c r="I217" s="194">
        <f t="shared" si="3"/>
        <v>1.0527577937649879</v>
      </c>
    </row>
    <row r="218" spans="1:9" x14ac:dyDescent="0.25">
      <c r="A218" s="185">
        <v>7</v>
      </c>
      <c r="B218" s="187" t="s">
        <v>1014</v>
      </c>
      <c r="C218" s="188"/>
      <c r="D218" s="188"/>
      <c r="E218" s="188"/>
      <c r="F218" s="188"/>
      <c r="G218" s="188"/>
      <c r="H218" s="188"/>
      <c r="I218" s="194"/>
    </row>
    <row r="219" spans="1:9" x14ac:dyDescent="0.25">
      <c r="A219" s="189"/>
      <c r="B219" s="189" t="s">
        <v>1015</v>
      </c>
      <c r="C219" s="190">
        <v>5080</v>
      </c>
      <c r="D219" s="190">
        <v>5330</v>
      </c>
      <c r="E219" s="190">
        <v>2665</v>
      </c>
      <c r="F219" s="190">
        <v>2132</v>
      </c>
      <c r="G219" s="190">
        <v>1599</v>
      </c>
      <c r="H219" s="190">
        <v>1066</v>
      </c>
      <c r="I219" s="194">
        <f t="shared" si="3"/>
        <v>1.0492125984251968</v>
      </c>
    </row>
    <row r="220" spans="1:9" x14ac:dyDescent="0.25">
      <c r="A220" s="185" t="s">
        <v>526</v>
      </c>
      <c r="B220" s="187" t="s">
        <v>1271</v>
      </c>
      <c r="C220" s="188"/>
      <c r="D220" s="188"/>
      <c r="E220" s="188"/>
      <c r="F220" s="188"/>
      <c r="G220" s="188"/>
      <c r="H220" s="188"/>
      <c r="I220" s="194"/>
    </row>
    <row r="221" spans="1:9" ht="38.25" x14ac:dyDescent="0.25">
      <c r="A221" s="191">
        <v>1</v>
      </c>
      <c r="B221" s="189" t="s">
        <v>1219</v>
      </c>
      <c r="C221" s="188"/>
      <c r="D221" s="190">
        <v>12670</v>
      </c>
      <c r="E221" s="190">
        <v>6335</v>
      </c>
      <c r="F221" s="190">
        <v>5068</v>
      </c>
      <c r="G221" s="190">
        <v>3801</v>
      </c>
      <c r="H221" s="190">
        <v>2534</v>
      </c>
      <c r="I221" s="194"/>
    </row>
    <row r="222" spans="1:9" ht="25.5" x14ac:dyDescent="0.25">
      <c r="A222" s="191">
        <v>2</v>
      </c>
      <c r="B222" s="189" t="s">
        <v>1272</v>
      </c>
      <c r="C222" s="188"/>
      <c r="D222" s="190">
        <v>8920</v>
      </c>
      <c r="E222" s="190">
        <v>4460</v>
      </c>
      <c r="F222" s="190">
        <v>3568</v>
      </c>
      <c r="G222" s="190">
        <v>2676</v>
      </c>
      <c r="H222" s="190">
        <v>1784</v>
      </c>
      <c r="I222" s="194"/>
    </row>
    <row r="223" spans="1:9" x14ac:dyDescent="0.25">
      <c r="A223" s="185">
        <v>3</v>
      </c>
      <c r="B223" s="187" t="s">
        <v>1273</v>
      </c>
      <c r="C223" s="188"/>
      <c r="D223" s="188"/>
      <c r="E223" s="188"/>
      <c r="F223" s="188"/>
      <c r="G223" s="188"/>
      <c r="H223" s="188"/>
      <c r="I223" s="194"/>
    </row>
    <row r="224" spans="1:9" x14ac:dyDescent="0.25">
      <c r="A224" s="185"/>
      <c r="B224" s="189" t="s">
        <v>1222</v>
      </c>
      <c r="C224" s="188"/>
      <c r="D224" s="190">
        <v>18100</v>
      </c>
      <c r="E224" s="188"/>
      <c r="F224" s="188"/>
      <c r="G224" s="188"/>
      <c r="H224" s="188"/>
      <c r="I224" s="194"/>
    </row>
    <row r="225" spans="1:9" x14ac:dyDescent="0.25">
      <c r="A225" s="185"/>
      <c r="B225" s="189" t="s">
        <v>1223</v>
      </c>
      <c r="C225" s="188"/>
      <c r="D225" s="190">
        <v>15840</v>
      </c>
      <c r="E225" s="188"/>
      <c r="F225" s="188"/>
      <c r="G225" s="188"/>
      <c r="H225" s="188"/>
      <c r="I225" s="194"/>
    </row>
    <row r="226" spans="1:9" x14ac:dyDescent="0.25">
      <c r="A226" s="185"/>
      <c r="B226" s="189" t="s">
        <v>1224</v>
      </c>
      <c r="C226" s="188"/>
      <c r="D226" s="190">
        <v>14080</v>
      </c>
      <c r="E226" s="188"/>
      <c r="F226" s="188"/>
      <c r="G226" s="188"/>
      <c r="H226" s="188"/>
      <c r="I226" s="194"/>
    </row>
    <row r="227" spans="1:9" x14ac:dyDescent="0.25">
      <c r="A227" s="185">
        <v>4</v>
      </c>
      <c r="B227" s="187" t="s">
        <v>1274</v>
      </c>
      <c r="C227" s="188"/>
      <c r="D227" s="188"/>
      <c r="E227" s="188"/>
      <c r="F227" s="188"/>
      <c r="G227" s="188"/>
      <c r="H227" s="188"/>
      <c r="I227" s="194"/>
    </row>
    <row r="228" spans="1:9" x14ac:dyDescent="0.25">
      <c r="A228" s="185"/>
      <c r="B228" s="189" t="s">
        <v>1226</v>
      </c>
      <c r="C228" s="188"/>
      <c r="D228" s="190">
        <v>19130</v>
      </c>
      <c r="E228" s="188"/>
      <c r="F228" s="188"/>
      <c r="G228" s="188"/>
      <c r="H228" s="188"/>
      <c r="I228" s="194"/>
    </row>
    <row r="229" spans="1:9" x14ac:dyDescent="0.25">
      <c r="A229" s="185"/>
      <c r="B229" s="189" t="s">
        <v>1227</v>
      </c>
      <c r="C229" s="188"/>
      <c r="D229" s="190">
        <v>16640</v>
      </c>
      <c r="E229" s="188"/>
      <c r="F229" s="188"/>
      <c r="G229" s="188"/>
      <c r="H229" s="188"/>
      <c r="I229" s="194"/>
    </row>
    <row r="230" spans="1:9" x14ac:dyDescent="0.25">
      <c r="A230" s="185"/>
      <c r="B230" s="189" t="s">
        <v>1228</v>
      </c>
      <c r="C230" s="188"/>
      <c r="D230" s="190">
        <v>13830</v>
      </c>
      <c r="E230" s="188"/>
      <c r="F230" s="188"/>
      <c r="G230" s="188"/>
      <c r="H230" s="188"/>
      <c r="I230" s="194"/>
    </row>
    <row r="231" spans="1:9" x14ac:dyDescent="0.25">
      <c r="A231" s="185"/>
      <c r="B231" s="189" t="s">
        <v>1229</v>
      </c>
      <c r="C231" s="188"/>
      <c r="D231" s="190">
        <v>12310</v>
      </c>
      <c r="E231" s="188"/>
      <c r="F231" s="188"/>
      <c r="G231" s="188"/>
      <c r="H231" s="188"/>
      <c r="I231" s="194"/>
    </row>
    <row r="232" spans="1:9" x14ac:dyDescent="0.25">
      <c r="A232" s="185"/>
      <c r="B232" s="189" t="s">
        <v>1230</v>
      </c>
      <c r="C232" s="188"/>
      <c r="D232" s="190">
        <v>11660</v>
      </c>
      <c r="E232" s="188"/>
      <c r="F232" s="188"/>
      <c r="G232" s="188"/>
      <c r="H232" s="188"/>
      <c r="I232" s="194"/>
    </row>
    <row r="233" spans="1:9" x14ac:dyDescent="0.25">
      <c r="A233" s="185"/>
      <c r="B233" s="189" t="s">
        <v>1231</v>
      </c>
      <c r="C233" s="188"/>
      <c r="D233" s="190">
        <v>11080</v>
      </c>
      <c r="E233" s="188"/>
      <c r="F233" s="188"/>
      <c r="G233" s="188"/>
      <c r="H233" s="188"/>
      <c r="I233" s="194"/>
    </row>
    <row r="234" spans="1:9" x14ac:dyDescent="0.25">
      <c r="A234" s="185"/>
      <c r="B234" s="189" t="s">
        <v>1013</v>
      </c>
      <c r="C234" s="188"/>
      <c r="D234" s="190">
        <v>6310</v>
      </c>
      <c r="E234" s="188"/>
      <c r="F234" s="188"/>
      <c r="G234" s="188"/>
      <c r="H234" s="188"/>
      <c r="I234" s="194"/>
    </row>
    <row r="235" spans="1:9" x14ac:dyDescent="0.25">
      <c r="A235" s="185"/>
      <c r="B235" s="189" t="s">
        <v>1015</v>
      </c>
      <c r="C235" s="188"/>
      <c r="D235" s="190">
        <v>5970</v>
      </c>
      <c r="E235" s="188"/>
      <c r="F235" s="188"/>
      <c r="G235" s="188"/>
      <c r="H235" s="188"/>
      <c r="I235" s="194"/>
    </row>
    <row r="236" spans="1:9" ht="25.5" x14ac:dyDescent="0.25">
      <c r="A236" s="195">
        <v>5</v>
      </c>
      <c r="B236" s="187" t="s">
        <v>1276</v>
      </c>
      <c r="C236" s="195"/>
      <c r="D236" s="195">
        <f>'Bổ sung'!F37</f>
        <v>24750</v>
      </c>
      <c r="E236" s="195"/>
      <c r="F236" s="195"/>
      <c r="G236" s="195"/>
      <c r="H236" s="195"/>
    </row>
  </sheetData>
  <autoFilter ref="A2:I235"/>
  <mergeCells count="4">
    <mergeCell ref="A1:A2"/>
    <mergeCell ref="B1:B2"/>
    <mergeCell ref="C1:C2"/>
    <mergeCell ref="D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7"/>
  <sheetViews>
    <sheetView topLeftCell="A121" workbookViewId="0">
      <selection activeCell="B134" sqref="B134:B137"/>
    </sheetView>
  </sheetViews>
  <sheetFormatPr defaultRowHeight="15" x14ac:dyDescent="0.25"/>
  <cols>
    <col min="2" max="2" width="47.28515625" customWidth="1"/>
  </cols>
  <sheetData>
    <row r="1" spans="1:9" x14ac:dyDescent="0.25">
      <c r="A1" s="294" t="s">
        <v>0</v>
      </c>
      <c r="B1" s="295" t="s">
        <v>1251</v>
      </c>
      <c r="C1" s="295" t="s">
        <v>1252</v>
      </c>
      <c r="D1" s="295" t="s">
        <v>1253</v>
      </c>
      <c r="E1" s="295"/>
      <c r="F1" s="295"/>
      <c r="G1" s="295"/>
      <c r="H1" s="295"/>
    </row>
    <row r="2" spans="1:9" x14ac:dyDescent="0.25">
      <c r="A2" s="294"/>
      <c r="B2" s="295"/>
      <c r="C2" s="295"/>
      <c r="D2" s="185" t="s">
        <v>6</v>
      </c>
      <c r="E2" s="185" t="s">
        <v>7</v>
      </c>
      <c r="F2" s="185" t="s">
        <v>8</v>
      </c>
      <c r="G2" s="185" t="s">
        <v>1046</v>
      </c>
      <c r="H2" s="185" t="s">
        <v>1254</v>
      </c>
    </row>
    <row r="3" spans="1:9" x14ac:dyDescent="0.25">
      <c r="A3" s="186" t="s">
        <v>5</v>
      </c>
      <c r="B3" s="187" t="s">
        <v>1255</v>
      </c>
      <c r="C3" s="188"/>
      <c r="D3" s="188"/>
      <c r="E3" s="188"/>
      <c r="F3" s="188"/>
      <c r="G3" s="188"/>
      <c r="H3" s="188"/>
    </row>
    <row r="4" spans="1:9" x14ac:dyDescent="0.25">
      <c r="A4" s="186">
        <v>1</v>
      </c>
      <c r="B4" s="187" t="s">
        <v>68</v>
      </c>
      <c r="C4" s="188"/>
      <c r="D4" s="188"/>
      <c r="E4" s="188"/>
      <c r="F4" s="188"/>
      <c r="G4" s="188"/>
      <c r="H4" s="188"/>
    </row>
    <row r="5" spans="1:9" ht="25.5" x14ac:dyDescent="0.25">
      <c r="A5" s="192"/>
      <c r="B5" s="189" t="s">
        <v>94</v>
      </c>
      <c r="C5" s="190">
        <v>9150</v>
      </c>
      <c r="D5" s="190">
        <v>9610</v>
      </c>
      <c r="E5" s="190">
        <v>4805</v>
      </c>
      <c r="F5" s="190">
        <v>3844</v>
      </c>
      <c r="G5" s="190">
        <v>2883</v>
      </c>
      <c r="H5" s="190">
        <v>1922</v>
      </c>
      <c r="I5" s="194">
        <f>D5/C5</f>
        <v>1.0502732240437158</v>
      </c>
    </row>
    <row r="6" spans="1:9" x14ac:dyDescent="0.25">
      <c r="A6" s="185" t="s">
        <v>9</v>
      </c>
      <c r="B6" s="187" t="s">
        <v>1242</v>
      </c>
      <c r="C6" s="188"/>
      <c r="D6" s="188"/>
      <c r="E6" s="188"/>
      <c r="F6" s="188"/>
      <c r="G6" s="188"/>
      <c r="H6" s="188"/>
      <c r="I6" s="194"/>
    </row>
    <row r="7" spans="1:9" x14ac:dyDescent="0.25">
      <c r="A7" s="185">
        <v>1</v>
      </c>
      <c r="B7" s="187" t="s">
        <v>114</v>
      </c>
      <c r="C7" s="188"/>
      <c r="D7" s="188"/>
      <c r="E7" s="188"/>
      <c r="F7" s="188"/>
      <c r="G7" s="188"/>
      <c r="H7" s="188"/>
      <c r="I7" s="194"/>
    </row>
    <row r="8" spans="1:9" x14ac:dyDescent="0.25">
      <c r="A8" s="191"/>
      <c r="B8" s="189" t="s">
        <v>116</v>
      </c>
      <c r="C8" s="190">
        <v>35320</v>
      </c>
      <c r="D8" s="190">
        <v>37160</v>
      </c>
      <c r="E8" s="190">
        <v>18580</v>
      </c>
      <c r="F8" s="190">
        <v>14864</v>
      </c>
      <c r="G8" s="190">
        <v>11148</v>
      </c>
      <c r="H8" s="190">
        <v>7432</v>
      </c>
      <c r="I8" s="194">
        <f t="shared" ref="I8:I69" si="0">D8/C8</f>
        <v>1.0520951302378256</v>
      </c>
    </row>
    <row r="9" spans="1:9" x14ac:dyDescent="0.25">
      <c r="A9" s="191"/>
      <c r="B9" s="189" t="s">
        <v>117</v>
      </c>
      <c r="C9" s="190">
        <v>31030</v>
      </c>
      <c r="D9" s="190">
        <v>32700</v>
      </c>
      <c r="E9" s="190">
        <v>16350</v>
      </c>
      <c r="F9" s="190">
        <v>13080</v>
      </c>
      <c r="G9" s="190">
        <v>9810</v>
      </c>
      <c r="H9" s="190">
        <v>6540</v>
      </c>
      <c r="I9" s="194">
        <f t="shared" si="0"/>
        <v>1.0538188849500483</v>
      </c>
    </row>
    <row r="10" spans="1:9" x14ac:dyDescent="0.25">
      <c r="A10" s="191"/>
      <c r="B10" s="189" t="s">
        <v>118</v>
      </c>
      <c r="C10" s="190">
        <v>37490</v>
      </c>
      <c r="D10" s="190">
        <v>39730</v>
      </c>
      <c r="E10" s="190">
        <v>19865</v>
      </c>
      <c r="F10" s="190">
        <v>15892</v>
      </c>
      <c r="G10" s="190">
        <v>11919</v>
      </c>
      <c r="H10" s="190">
        <v>7946</v>
      </c>
      <c r="I10" s="194">
        <f t="shared" si="0"/>
        <v>1.059749266471059</v>
      </c>
    </row>
    <row r="11" spans="1:9" x14ac:dyDescent="0.25">
      <c r="A11" s="185">
        <v>2</v>
      </c>
      <c r="B11" s="187" t="s">
        <v>154</v>
      </c>
      <c r="C11" s="188"/>
      <c r="D11" s="188"/>
      <c r="E11" s="188"/>
      <c r="F11" s="188"/>
      <c r="G11" s="188"/>
      <c r="H11" s="188"/>
      <c r="I11" s="194"/>
    </row>
    <row r="12" spans="1:9" ht="25.5" x14ac:dyDescent="0.25">
      <c r="A12" s="189"/>
      <c r="B12" s="189" t="s">
        <v>155</v>
      </c>
      <c r="C12" s="190">
        <v>18130</v>
      </c>
      <c r="D12" s="190">
        <v>19020</v>
      </c>
      <c r="E12" s="190">
        <v>9510</v>
      </c>
      <c r="F12" s="190">
        <v>7608</v>
      </c>
      <c r="G12" s="190">
        <v>5706</v>
      </c>
      <c r="H12" s="190">
        <v>3804</v>
      </c>
      <c r="I12" s="194">
        <f t="shared" si="0"/>
        <v>1.0490899062327634</v>
      </c>
    </row>
    <row r="13" spans="1:9" x14ac:dyDescent="0.25">
      <c r="A13" s="185">
        <v>3</v>
      </c>
      <c r="B13" s="187" t="s">
        <v>156</v>
      </c>
      <c r="C13" s="188"/>
      <c r="D13" s="188"/>
      <c r="E13" s="188"/>
      <c r="F13" s="188"/>
      <c r="G13" s="188"/>
      <c r="H13" s="188"/>
      <c r="I13" s="194"/>
    </row>
    <row r="14" spans="1:9" x14ac:dyDescent="0.25">
      <c r="A14" s="191"/>
      <c r="B14" s="189" t="s">
        <v>1137</v>
      </c>
      <c r="C14" s="188" t="s">
        <v>1277</v>
      </c>
      <c r="D14" s="190">
        <v>35800</v>
      </c>
      <c r="E14" s="190">
        <v>17900</v>
      </c>
      <c r="F14" s="190">
        <v>14320</v>
      </c>
      <c r="G14" s="190">
        <v>10740</v>
      </c>
      <c r="H14" s="190">
        <v>7160</v>
      </c>
      <c r="I14" s="194">
        <f t="shared" si="0"/>
        <v>1.0489305596249634</v>
      </c>
    </row>
    <row r="15" spans="1:9" x14ac:dyDescent="0.25">
      <c r="A15" s="191"/>
      <c r="B15" s="189" t="s">
        <v>158</v>
      </c>
      <c r="C15" s="188" t="s">
        <v>1278</v>
      </c>
      <c r="D15" s="190">
        <v>30170</v>
      </c>
      <c r="E15" s="190">
        <v>15085</v>
      </c>
      <c r="F15" s="190">
        <v>12068</v>
      </c>
      <c r="G15" s="190">
        <v>9051</v>
      </c>
      <c r="H15" s="190">
        <v>6034</v>
      </c>
      <c r="I15" s="194">
        <f t="shared" si="0"/>
        <v>1.0578541374474053</v>
      </c>
    </row>
    <row r="16" spans="1:9" x14ac:dyDescent="0.25">
      <c r="A16" s="191"/>
      <c r="B16" s="189" t="s">
        <v>159</v>
      </c>
      <c r="C16" s="190">
        <v>23660</v>
      </c>
      <c r="D16" s="190">
        <v>24930</v>
      </c>
      <c r="E16" s="190">
        <v>12465</v>
      </c>
      <c r="F16" s="190">
        <v>9972</v>
      </c>
      <c r="G16" s="190">
        <v>7479</v>
      </c>
      <c r="H16" s="190">
        <v>4986</v>
      </c>
      <c r="I16" s="194">
        <f t="shared" si="0"/>
        <v>1.0536770921386307</v>
      </c>
    </row>
    <row r="17" spans="1:9" ht="25.5" x14ac:dyDescent="0.25">
      <c r="A17" s="185">
        <v>4</v>
      </c>
      <c r="B17" s="187" t="s">
        <v>160</v>
      </c>
      <c r="C17" s="188"/>
      <c r="D17" s="188"/>
      <c r="E17" s="188"/>
      <c r="F17" s="188"/>
      <c r="G17" s="188"/>
      <c r="H17" s="188"/>
      <c r="I17" s="194"/>
    </row>
    <row r="18" spans="1:9" x14ac:dyDescent="0.25">
      <c r="A18" s="185" t="s">
        <v>19</v>
      </c>
      <c r="B18" s="187" t="s">
        <v>162</v>
      </c>
      <c r="C18" s="188"/>
      <c r="D18" s="188"/>
      <c r="E18" s="188"/>
      <c r="F18" s="188"/>
      <c r="G18" s="188"/>
      <c r="H18" s="188"/>
      <c r="I18" s="194"/>
    </row>
    <row r="19" spans="1:9" x14ac:dyDescent="0.25">
      <c r="A19" s="191"/>
      <c r="B19" s="189" t="s">
        <v>163</v>
      </c>
      <c r="C19" s="190">
        <v>25920</v>
      </c>
      <c r="D19" s="190">
        <v>27110</v>
      </c>
      <c r="E19" s="190">
        <v>13555</v>
      </c>
      <c r="F19" s="190">
        <v>10844</v>
      </c>
      <c r="G19" s="190">
        <v>8133</v>
      </c>
      <c r="H19" s="190">
        <v>5422</v>
      </c>
      <c r="I19" s="194">
        <f t="shared" si="0"/>
        <v>1.0459104938271604</v>
      </c>
    </row>
    <row r="20" spans="1:9" x14ac:dyDescent="0.25">
      <c r="A20" s="191"/>
      <c r="B20" s="189" t="s">
        <v>164</v>
      </c>
      <c r="C20" s="190">
        <v>25920</v>
      </c>
      <c r="D20" s="190">
        <v>27110</v>
      </c>
      <c r="E20" s="190">
        <v>13555</v>
      </c>
      <c r="F20" s="190">
        <v>10844</v>
      </c>
      <c r="G20" s="190">
        <v>8133</v>
      </c>
      <c r="H20" s="190">
        <v>5422</v>
      </c>
      <c r="I20" s="194">
        <f t="shared" si="0"/>
        <v>1.0459104938271604</v>
      </c>
    </row>
    <row r="21" spans="1:9" x14ac:dyDescent="0.25">
      <c r="A21" s="191"/>
      <c r="B21" s="189" t="s">
        <v>165</v>
      </c>
      <c r="C21" s="190">
        <v>30880</v>
      </c>
      <c r="D21" s="190">
        <v>32960</v>
      </c>
      <c r="E21" s="188"/>
      <c r="F21" s="188"/>
      <c r="G21" s="188"/>
      <c r="H21" s="188"/>
      <c r="I21" s="194">
        <f t="shared" si="0"/>
        <v>1.0673575129533679</v>
      </c>
    </row>
    <row r="22" spans="1:9" x14ac:dyDescent="0.25">
      <c r="A22" s="191"/>
      <c r="B22" s="189" t="s">
        <v>166</v>
      </c>
      <c r="C22" s="190">
        <v>25920</v>
      </c>
      <c r="D22" s="190">
        <v>27110</v>
      </c>
      <c r="E22" s="188"/>
      <c r="F22" s="188"/>
      <c r="G22" s="188"/>
      <c r="H22" s="188"/>
      <c r="I22" s="194">
        <f t="shared" si="0"/>
        <v>1.0459104938271604</v>
      </c>
    </row>
    <row r="23" spans="1:9" x14ac:dyDescent="0.25">
      <c r="A23" s="191"/>
      <c r="B23" s="189" t="s">
        <v>167</v>
      </c>
      <c r="C23" s="190">
        <v>30880</v>
      </c>
      <c r="D23" s="190">
        <v>32960</v>
      </c>
      <c r="E23" s="188"/>
      <c r="F23" s="188"/>
      <c r="G23" s="188"/>
      <c r="H23" s="188"/>
      <c r="I23" s="194">
        <f t="shared" si="0"/>
        <v>1.0673575129533679</v>
      </c>
    </row>
    <row r="24" spans="1:9" x14ac:dyDescent="0.25">
      <c r="A24" s="191"/>
      <c r="B24" s="189" t="s">
        <v>168</v>
      </c>
      <c r="C24" s="190">
        <v>30880</v>
      </c>
      <c r="D24" s="190">
        <v>32960</v>
      </c>
      <c r="E24" s="188"/>
      <c r="F24" s="188"/>
      <c r="G24" s="188"/>
      <c r="H24" s="188"/>
      <c r="I24" s="194">
        <f t="shared" si="0"/>
        <v>1.0673575129533679</v>
      </c>
    </row>
    <row r="25" spans="1:9" x14ac:dyDescent="0.25">
      <c r="A25" s="191"/>
      <c r="B25" s="189" t="s">
        <v>169</v>
      </c>
      <c r="C25" s="190">
        <v>25920</v>
      </c>
      <c r="D25" s="190">
        <v>27110</v>
      </c>
      <c r="E25" s="188"/>
      <c r="F25" s="188"/>
      <c r="G25" s="188"/>
      <c r="H25" s="188"/>
      <c r="I25" s="194">
        <f t="shared" si="0"/>
        <v>1.0459104938271604</v>
      </c>
    </row>
    <row r="26" spans="1:9" x14ac:dyDescent="0.25">
      <c r="A26" s="191"/>
      <c r="B26" s="189" t="s">
        <v>170</v>
      </c>
      <c r="C26" s="190">
        <v>25920</v>
      </c>
      <c r="D26" s="190">
        <v>27110</v>
      </c>
      <c r="E26" s="190">
        <v>13555</v>
      </c>
      <c r="F26" s="190">
        <v>10844</v>
      </c>
      <c r="G26" s="190">
        <v>8133</v>
      </c>
      <c r="H26" s="190">
        <v>5422</v>
      </c>
      <c r="I26" s="194">
        <f t="shared" si="0"/>
        <v>1.0459104938271604</v>
      </c>
    </row>
    <row r="27" spans="1:9" x14ac:dyDescent="0.25">
      <c r="A27" s="191"/>
      <c r="B27" s="189" t="s">
        <v>171</v>
      </c>
      <c r="C27" s="190">
        <v>20480</v>
      </c>
      <c r="D27" s="190">
        <v>21900</v>
      </c>
      <c r="E27" s="188"/>
      <c r="F27" s="188"/>
      <c r="G27" s="188"/>
      <c r="H27" s="188"/>
      <c r="I27" s="194">
        <f t="shared" si="0"/>
        <v>1.0693359375</v>
      </c>
    </row>
    <row r="28" spans="1:9" x14ac:dyDescent="0.25">
      <c r="A28" s="191"/>
      <c r="B28" s="189" t="s">
        <v>172</v>
      </c>
      <c r="C28" s="190">
        <v>20480</v>
      </c>
      <c r="D28" s="190">
        <v>21900</v>
      </c>
      <c r="E28" s="188"/>
      <c r="F28" s="188"/>
      <c r="G28" s="188"/>
      <c r="H28" s="188"/>
      <c r="I28" s="194">
        <f t="shared" si="0"/>
        <v>1.0693359375</v>
      </c>
    </row>
    <row r="29" spans="1:9" x14ac:dyDescent="0.25">
      <c r="A29" s="191"/>
      <c r="B29" s="189" t="s">
        <v>173</v>
      </c>
      <c r="C29" s="190">
        <v>25920</v>
      </c>
      <c r="D29" s="190">
        <v>27110</v>
      </c>
      <c r="E29" s="188"/>
      <c r="F29" s="188"/>
      <c r="G29" s="188"/>
      <c r="H29" s="188"/>
      <c r="I29" s="194">
        <f t="shared" si="0"/>
        <v>1.0459104938271604</v>
      </c>
    </row>
    <row r="30" spans="1:9" x14ac:dyDescent="0.25">
      <c r="A30" s="185" t="s">
        <v>20</v>
      </c>
      <c r="B30" s="187" t="s">
        <v>175</v>
      </c>
      <c r="C30" s="188"/>
      <c r="D30" s="188"/>
      <c r="E30" s="188"/>
      <c r="F30" s="188"/>
      <c r="G30" s="188"/>
      <c r="H30" s="188"/>
      <c r="I30" s="194"/>
    </row>
    <row r="31" spans="1:9" x14ac:dyDescent="0.25">
      <c r="A31" s="191"/>
      <c r="B31" s="189" t="s">
        <v>176</v>
      </c>
      <c r="C31" s="190">
        <v>25920</v>
      </c>
      <c r="D31" s="190">
        <v>27110</v>
      </c>
      <c r="E31" s="190">
        <v>13555</v>
      </c>
      <c r="F31" s="190">
        <v>10844</v>
      </c>
      <c r="G31" s="190">
        <v>8133</v>
      </c>
      <c r="H31" s="190">
        <v>5422</v>
      </c>
      <c r="I31" s="194">
        <f t="shared" si="0"/>
        <v>1.0459104938271604</v>
      </c>
    </row>
    <row r="32" spans="1:9" x14ac:dyDescent="0.25">
      <c r="A32" s="191"/>
      <c r="B32" s="189" t="s">
        <v>177</v>
      </c>
      <c r="C32" s="190">
        <v>25920</v>
      </c>
      <c r="D32" s="190">
        <v>27110</v>
      </c>
      <c r="E32" s="190">
        <v>13555</v>
      </c>
      <c r="F32" s="190">
        <v>10844</v>
      </c>
      <c r="G32" s="190">
        <v>8133</v>
      </c>
      <c r="H32" s="190">
        <v>5422</v>
      </c>
      <c r="I32" s="194">
        <f t="shared" si="0"/>
        <v>1.0459104938271604</v>
      </c>
    </row>
    <row r="33" spans="1:9" x14ac:dyDescent="0.25">
      <c r="A33" s="191"/>
      <c r="B33" s="189" t="s">
        <v>178</v>
      </c>
      <c r="C33" s="190">
        <v>22760</v>
      </c>
      <c r="D33" s="190">
        <v>24070</v>
      </c>
      <c r="E33" s="188"/>
      <c r="F33" s="188"/>
      <c r="G33" s="188"/>
      <c r="H33" s="188"/>
      <c r="I33" s="194">
        <f t="shared" si="0"/>
        <v>1.0575571177504393</v>
      </c>
    </row>
    <row r="34" spans="1:9" x14ac:dyDescent="0.25">
      <c r="A34" s="191"/>
      <c r="B34" s="189" t="s">
        <v>179</v>
      </c>
      <c r="C34" s="190">
        <v>22760</v>
      </c>
      <c r="D34" s="190">
        <v>24070</v>
      </c>
      <c r="E34" s="188"/>
      <c r="F34" s="188"/>
      <c r="G34" s="188"/>
      <c r="H34" s="188"/>
      <c r="I34" s="194">
        <f t="shared" si="0"/>
        <v>1.0575571177504393</v>
      </c>
    </row>
    <row r="35" spans="1:9" x14ac:dyDescent="0.25">
      <c r="A35" s="191"/>
      <c r="B35" s="189" t="s">
        <v>180</v>
      </c>
      <c r="C35" s="190">
        <v>22760</v>
      </c>
      <c r="D35" s="190">
        <v>24070</v>
      </c>
      <c r="E35" s="188"/>
      <c r="F35" s="188"/>
      <c r="G35" s="188"/>
      <c r="H35" s="188"/>
      <c r="I35" s="194">
        <f t="shared" si="0"/>
        <v>1.0575571177504393</v>
      </c>
    </row>
    <row r="36" spans="1:9" x14ac:dyDescent="0.25">
      <c r="A36" s="191"/>
      <c r="B36" s="189" t="s">
        <v>181</v>
      </c>
      <c r="C36" s="190">
        <v>22760</v>
      </c>
      <c r="D36" s="190">
        <v>24070</v>
      </c>
      <c r="E36" s="188"/>
      <c r="F36" s="188"/>
      <c r="G36" s="188"/>
      <c r="H36" s="188"/>
      <c r="I36" s="194">
        <f t="shared" si="0"/>
        <v>1.0575571177504393</v>
      </c>
    </row>
    <row r="37" spans="1:9" x14ac:dyDescent="0.25">
      <c r="A37" s="191"/>
      <c r="B37" s="189" t="s">
        <v>182</v>
      </c>
      <c r="C37" s="190">
        <v>22760</v>
      </c>
      <c r="D37" s="190">
        <v>24070</v>
      </c>
      <c r="E37" s="188"/>
      <c r="F37" s="188"/>
      <c r="G37" s="188"/>
      <c r="H37" s="188"/>
      <c r="I37" s="194">
        <f t="shared" si="0"/>
        <v>1.0575571177504393</v>
      </c>
    </row>
    <row r="38" spans="1:9" x14ac:dyDescent="0.25">
      <c r="A38" s="191"/>
      <c r="B38" s="189" t="s">
        <v>183</v>
      </c>
      <c r="C38" s="188"/>
      <c r="D38" s="188"/>
      <c r="E38" s="188"/>
      <c r="F38" s="188"/>
      <c r="G38" s="188"/>
      <c r="H38" s="188"/>
      <c r="I38" s="194"/>
    </row>
    <row r="39" spans="1:9" x14ac:dyDescent="0.25">
      <c r="A39" s="191"/>
      <c r="B39" s="189" t="s">
        <v>184</v>
      </c>
      <c r="C39" s="188" t="s">
        <v>1279</v>
      </c>
      <c r="D39" s="190">
        <v>24070</v>
      </c>
      <c r="E39" s="188"/>
      <c r="F39" s="188"/>
      <c r="G39" s="188"/>
      <c r="H39" s="188"/>
      <c r="I39" s="194">
        <f t="shared" si="0"/>
        <v>1.0575571177504393</v>
      </c>
    </row>
    <row r="40" spans="1:9" x14ac:dyDescent="0.25">
      <c r="A40" s="191"/>
      <c r="B40" s="189" t="s">
        <v>185</v>
      </c>
      <c r="C40" s="188" t="s">
        <v>1280</v>
      </c>
      <c r="D40" s="190">
        <v>21900</v>
      </c>
      <c r="E40" s="188"/>
      <c r="F40" s="188"/>
      <c r="G40" s="188"/>
      <c r="H40" s="188"/>
      <c r="I40" s="194">
        <f t="shared" si="0"/>
        <v>1.0761670761670761</v>
      </c>
    </row>
    <row r="41" spans="1:9" x14ac:dyDescent="0.25">
      <c r="A41" s="191"/>
      <c r="B41" s="189" t="s">
        <v>186</v>
      </c>
      <c r="C41" s="188"/>
      <c r="D41" s="188"/>
      <c r="E41" s="188"/>
      <c r="F41" s="188"/>
      <c r="G41" s="188"/>
      <c r="H41" s="188"/>
      <c r="I41" s="194"/>
    </row>
    <row r="42" spans="1:9" x14ac:dyDescent="0.25">
      <c r="A42" s="191"/>
      <c r="B42" s="189" t="s">
        <v>187</v>
      </c>
      <c r="C42" s="188" t="s">
        <v>1279</v>
      </c>
      <c r="D42" s="190">
        <v>24070</v>
      </c>
      <c r="E42" s="188"/>
      <c r="F42" s="188"/>
      <c r="G42" s="188"/>
      <c r="H42" s="188"/>
      <c r="I42" s="194">
        <f t="shared" si="0"/>
        <v>1.0575571177504393</v>
      </c>
    </row>
    <row r="43" spans="1:9" x14ac:dyDescent="0.25">
      <c r="A43" s="191"/>
      <c r="B43" s="189" t="s">
        <v>188</v>
      </c>
      <c r="C43" s="188" t="s">
        <v>1280</v>
      </c>
      <c r="D43" s="190">
        <v>21900</v>
      </c>
      <c r="E43" s="188"/>
      <c r="F43" s="188"/>
      <c r="G43" s="188"/>
      <c r="H43" s="188"/>
      <c r="I43" s="194">
        <f t="shared" si="0"/>
        <v>1.0761670761670761</v>
      </c>
    </row>
    <row r="44" spans="1:9" x14ac:dyDescent="0.25">
      <c r="A44" s="191"/>
      <c r="B44" s="189" t="s">
        <v>189</v>
      </c>
      <c r="C44" s="190">
        <v>22760</v>
      </c>
      <c r="D44" s="190">
        <v>24070</v>
      </c>
      <c r="E44" s="188"/>
      <c r="F44" s="188"/>
      <c r="G44" s="188"/>
      <c r="H44" s="188"/>
      <c r="I44" s="194">
        <f t="shared" si="0"/>
        <v>1.0575571177504393</v>
      </c>
    </row>
    <row r="45" spans="1:9" x14ac:dyDescent="0.25">
      <c r="A45" s="191"/>
      <c r="B45" s="189" t="s">
        <v>190</v>
      </c>
      <c r="C45" s="190">
        <v>22760</v>
      </c>
      <c r="D45" s="190">
        <v>24070</v>
      </c>
      <c r="E45" s="188"/>
      <c r="F45" s="188"/>
      <c r="G45" s="188"/>
      <c r="H45" s="188"/>
      <c r="I45" s="194">
        <f t="shared" si="0"/>
        <v>1.0575571177504393</v>
      </c>
    </row>
    <row r="46" spans="1:9" x14ac:dyDescent="0.25">
      <c r="A46" s="191"/>
      <c r="B46" s="189" t="s">
        <v>191</v>
      </c>
      <c r="C46" s="190">
        <v>22760</v>
      </c>
      <c r="D46" s="190">
        <v>24070</v>
      </c>
      <c r="E46" s="188"/>
      <c r="F46" s="188"/>
      <c r="G46" s="188"/>
      <c r="H46" s="188"/>
      <c r="I46" s="194">
        <f t="shared" si="0"/>
        <v>1.0575571177504393</v>
      </c>
    </row>
    <row r="47" spans="1:9" x14ac:dyDescent="0.25">
      <c r="A47" s="191"/>
      <c r="B47" s="189" t="s">
        <v>192</v>
      </c>
      <c r="C47" s="190">
        <v>22760</v>
      </c>
      <c r="D47" s="190">
        <v>24070</v>
      </c>
      <c r="E47" s="188"/>
      <c r="F47" s="188"/>
      <c r="G47" s="188"/>
      <c r="H47" s="188"/>
      <c r="I47" s="194">
        <f t="shared" si="0"/>
        <v>1.0575571177504393</v>
      </c>
    </row>
    <row r="48" spans="1:9" x14ac:dyDescent="0.25">
      <c r="A48" s="191"/>
      <c r="B48" s="189" t="s">
        <v>193</v>
      </c>
      <c r="C48" s="190">
        <v>22760</v>
      </c>
      <c r="D48" s="190">
        <v>24070</v>
      </c>
      <c r="E48" s="188"/>
      <c r="F48" s="188"/>
      <c r="G48" s="188"/>
      <c r="H48" s="188"/>
      <c r="I48" s="194">
        <f t="shared" si="0"/>
        <v>1.0575571177504393</v>
      </c>
    </row>
    <row r="49" spans="1:9" x14ac:dyDescent="0.25">
      <c r="A49" s="191"/>
      <c r="B49" s="189" t="s">
        <v>194</v>
      </c>
      <c r="C49" s="190">
        <v>22760</v>
      </c>
      <c r="D49" s="190">
        <v>24070</v>
      </c>
      <c r="E49" s="188"/>
      <c r="F49" s="188"/>
      <c r="G49" s="188"/>
      <c r="H49" s="188"/>
      <c r="I49" s="194">
        <f t="shared" si="0"/>
        <v>1.0575571177504393</v>
      </c>
    </row>
    <row r="50" spans="1:9" x14ac:dyDescent="0.25">
      <c r="A50" s="191"/>
      <c r="B50" s="189" t="s">
        <v>195</v>
      </c>
      <c r="C50" s="190">
        <v>22760</v>
      </c>
      <c r="D50" s="190">
        <v>24070</v>
      </c>
      <c r="E50" s="188"/>
      <c r="F50" s="188"/>
      <c r="G50" s="188"/>
      <c r="H50" s="188"/>
      <c r="I50" s="194">
        <f t="shared" si="0"/>
        <v>1.0575571177504393</v>
      </c>
    </row>
    <row r="51" spans="1:9" x14ac:dyDescent="0.25">
      <c r="A51" s="191"/>
      <c r="B51" s="189" t="s">
        <v>196</v>
      </c>
      <c r="C51" s="190">
        <v>22760</v>
      </c>
      <c r="D51" s="190">
        <v>24070</v>
      </c>
      <c r="E51" s="188"/>
      <c r="F51" s="188"/>
      <c r="G51" s="188"/>
      <c r="H51" s="188"/>
      <c r="I51" s="194">
        <f t="shared" si="0"/>
        <v>1.0575571177504393</v>
      </c>
    </row>
    <row r="52" spans="1:9" x14ac:dyDescent="0.25">
      <c r="A52" s="191"/>
      <c r="B52" s="189" t="s">
        <v>197</v>
      </c>
      <c r="C52" s="190">
        <v>20350</v>
      </c>
      <c r="D52" s="190">
        <v>21900</v>
      </c>
      <c r="E52" s="188"/>
      <c r="F52" s="188"/>
      <c r="G52" s="188"/>
      <c r="H52" s="188"/>
      <c r="I52" s="194">
        <f t="shared" si="0"/>
        <v>1.0761670761670761</v>
      </c>
    </row>
    <row r="53" spans="1:9" x14ac:dyDescent="0.25">
      <c r="A53" s="191"/>
      <c r="B53" s="189" t="s">
        <v>198</v>
      </c>
      <c r="C53" s="190">
        <v>20350</v>
      </c>
      <c r="D53" s="190">
        <v>21900</v>
      </c>
      <c r="E53" s="188"/>
      <c r="F53" s="188"/>
      <c r="G53" s="188"/>
      <c r="H53" s="188"/>
      <c r="I53" s="194">
        <f t="shared" si="0"/>
        <v>1.0761670761670761</v>
      </c>
    </row>
    <row r="54" spans="1:9" x14ac:dyDescent="0.25">
      <c r="A54" s="191"/>
      <c r="B54" s="189" t="s">
        <v>199</v>
      </c>
      <c r="C54" s="190">
        <v>20350</v>
      </c>
      <c r="D54" s="190">
        <v>21900</v>
      </c>
      <c r="E54" s="188"/>
      <c r="F54" s="188"/>
      <c r="G54" s="188"/>
      <c r="H54" s="188"/>
      <c r="I54" s="194">
        <f t="shared" si="0"/>
        <v>1.0761670761670761</v>
      </c>
    </row>
    <row r="55" spans="1:9" x14ac:dyDescent="0.25">
      <c r="A55" s="191"/>
      <c r="B55" s="189" t="s">
        <v>200</v>
      </c>
      <c r="C55" s="190">
        <v>20350</v>
      </c>
      <c r="D55" s="190">
        <v>21900</v>
      </c>
      <c r="E55" s="188"/>
      <c r="F55" s="188"/>
      <c r="G55" s="188"/>
      <c r="H55" s="188"/>
      <c r="I55" s="194">
        <f t="shared" si="0"/>
        <v>1.0761670761670761</v>
      </c>
    </row>
    <row r="56" spans="1:9" x14ac:dyDescent="0.25">
      <c r="A56" s="191"/>
      <c r="B56" s="189" t="s">
        <v>201</v>
      </c>
      <c r="C56" s="190">
        <v>20350</v>
      </c>
      <c r="D56" s="190">
        <v>21900</v>
      </c>
      <c r="E56" s="188"/>
      <c r="F56" s="188"/>
      <c r="G56" s="188"/>
      <c r="H56" s="188"/>
      <c r="I56" s="194">
        <f t="shared" si="0"/>
        <v>1.0761670761670761</v>
      </c>
    </row>
    <row r="57" spans="1:9" x14ac:dyDescent="0.25">
      <c r="A57" s="191"/>
      <c r="B57" s="189" t="s">
        <v>202</v>
      </c>
      <c r="C57" s="190">
        <v>20350</v>
      </c>
      <c r="D57" s="190">
        <v>21900</v>
      </c>
      <c r="E57" s="188"/>
      <c r="F57" s="188"/>
      <c r="G57" s="188"/>
      <c r="H57" s="188"/>
      <c r="I57" s="194">
        <f t="shared" si="0"/>
        <v>1.0761670761670761</v>
      </c>
    </row>
    <row r="58" spans="1:9" x14ac:dyDescent="0.25">
      <c r="A58" s="191"/>
      <c r="B58" s="189" t="s">
        <v>203</v>
      </c>
      <c r="C58" s="190">
        <v>20350</v>
      </c>
      <c r="D58" s="190">
        <v>21900</v>
      </c>
      <c r="E58" s="188"/>
      <c r="F58" s="188"/>
      <c r="G58" s="188"/>
      <c r="H58" s="188"/>
      <c r="I58" s="194">
        <f t="shared" si="0"/>
        <v>1.0761670761670761</v>
      </c>
    </row>
    <row r="59" spans="1:9" x14ac:dyDescent="0.25">
      <c r="A59" s="191"/>
      <c r="B59" s="189" t="s">
        <v>204</v>
      </c>
      <c r="C59" s="190">
        <v>20350</v>
      </c>
      <c r="D59" s="190">
        <v>21900</v>
      </c>
      <c r="E59" s="188"/>
      <c r="F59" s="188"/>
      <c r="G59" s="188"/>
      <c r="H59" s="188"/>
      <c r="I59" s="194">
        <f t="shared" si="0"/>
        <v>1.0761670761670761</v>
      </c>
    </row>
    <row r="60" spans="1:9" x14ac:dyDescent="0.25">
      <c r="A60" s="191"/>
      <c r="B60" s="189" t="s">
        <v>205</v>
      </c>
      <c r="C60" s="190">
        <v>20350</v>
      </c>
      <c r="D60" s="190">
        <v>21900</v>
      </c>
      <c r="E60" s="188"/>
      <c r="F60" s="188"/>
      <c r="G60" s="188"/>
      <c r="H60" s="188"/>
      <c r="I60" s="194">
        <f t="shared" si="0"/>
        <v>1.0761670761670761</v>
      </c>
    </row>
    <row r="61" spans="1:9" x14ac:dyDescent="0.25">
      <c r="A61" s="191"/>
      <c r="B61" s="189" t="s">
        <v>206</v>
      </c>
      <c r="C61" s="190">
        <v>20350</v>
      </c>
      <c r="D61" s="190">
        <v>21900</v>
      </c>
      <c r="E61" s="188"/>
      <c r="F61" s="188"/>
      <c r="G61" s="188"/>
      <c r="H61" s="188"/>
      <c r="I61" s="194">
        <f t="shared" si="0"/>
        <v>1.0761670761670761</v>
      </c>
    </row>
    <row r="62" spans="1:9" x14ac:dyDescent="0.25">
      <c r="A62" s="191"/>
      <c r="B62" s="189" t="s">
        <v>207</v>
      </c>
      <c r="C62" s="188" t="s">
        <v>1280</v>
      </c>
      <c r="D62" s="190">
        <v>21900</v>
      </c>
      <c r="E62" s="188"/>
      <c r="F62" s="188"/>
      <c r="G62" s="188"/>
      <c r="H62" s="188"/>
      <c r="I62" s="194">
        <f t="shared" si="0"/>
        <v>1.0761670761670761</v>
      </c>
    </row>
    <row r="63" spans="1:9" x14ac:dyDescent="0.25">
      <c r="A63" s="191"/>
      <c r="B63" s="189" t="s">
        <v>208</v>
      </c>
      <c r="C63" s="190">
        <v>20350</v>
      </c>
      <c r="D63" s="190">
        <v>21900</v>
      </c>
      <c r="E63" s="188"/>
      <c r="F63" s="188"/>
      <c r="G63" s="188"/>
      <c r="H63" s="188"/>
      <c r="I63" s="194">
        <f t="shared" si="0"/>
        <v>1.0761670761670761</v>
      </c>
    </row>
    <row r="64" spans="1:9" x14ac:dyDescent="0.25">
      <c r="A64" s="185">
        <v>5</v>
      </c>
      <c r="B64" s="187" t="s">
        <v>22</v>
      </c>
      <c r="C64" s="188"/>
      <c r="D64" s="188"/>
      <c r="E64" s="188"/>
      <c r="F64" s="188"/>
      <c r="G64" s="188"/>
      <c r="H64" s="188"/>
      <c r="I64" s="194"/>
    </row>
    <row r="65" spans="1:9" x14ac:dyDescent="0.25">
      <c r="A65" s="191"/>
      <c r="B65" s="189" t="s">
        <v>223</v>
      </c>
      <c r="C65" s="190">
        <v>14090</v>
      </c>
      <c r="D65" s="190">
        <v>14940</v>
      </c>
      <c r="E65" s="190">
        <v>7470</v>
      </c>
      <c r="F65" s="190">
        <v>5976</v>
      </c>
      <c r="G65" s="190">
        <v>4482</v>
      </c>
      <c r="H65" s="190">
        <v>2988</v>
      </c>
      <c r="I65" s="194">
        <f t="shared" si="0"/>
        <v>1.0603264726756565</v>
      </c>
    </row>
    <row r="66" spans="1:9" x14ac:dyDescent="0.25">
      <c r="A66" s="191"/>
      <c r="B66" s="189" t="s">
        <v>224</v>
      </c>
      <c r="C66" s="190">
        <v>19630</v>
      </c>
      <c r="D66" s="190">
        <v>20560</v>
      </c>
      <c r="E66" s="190">
        <v>10280</v>
      </c>
      <c r="F66" s="190">
        <v>8224</v>
      </c>
      <c r="G66" s="190">
        <v>6168</v>
      </c>
      <c r="H66" s="190">
        <v>4112</v>
      </c>
      <c r="I66" s="194">
        <f t="shared" si="0"/>
        <v>1.0473764645950077</v>
      </c>
    </row>
    <row r="67" spans="1:9" ht="25.5" x14ac:dyDescent="0.25">
      <c r="A67" s="185">
        <v>6</v>
      </c>
      <c r="B67" s="187" t="s">
        <v>225</v>
      </c>
      <c r="C67" s="190">
        <v>19630</v>
      </c>
      <c r="D67" s="190">
        <v>20560</v>
      </c>
      <c r="E67" s="190">
        <v>10280</v>
      </c>
      <c r="F67" s="190">
        <v>8224</v>
      </c>
      <c r="G67" s="190">
        <v>6168</v>
      </c>
      <c r="H67" s="190">
        <v>4112</v>
      </c>
      <c r="I67" s="194">
        <f t="shared" si="0"/>
        <v>1.0473764645950077</v>
      </c>
    </row>
    <row r="68" spans="1:9" x14ac:dyDescent="0.25">
      <c r="A68" s="185">
        <v>7</v>
      </c>
      <c r="B68" s="187" t="s">
        <v>29</v>
      </c>
      <c r="C68" s="188"/>
      <c r="D68" s="188"/>
      <c r="E68" s="188"/>
      <c r="F68" s="188"/>
      <c r="G68" s="188"/>
      <c r="H68" s="188"/>
      <c r="I68" s="194"/>
    </row>
    <row r="69" spans="1:9" ht="25.5" x14ac:dyDescent="0.25">
      <c r="A69" s="191"/>
      <c r="B69" s="189" t="s">
        <v>234</v>
      </c>
      <c r="C69" s="190">
        <v>30430</v>
      </c>
      <c r="D69" s="190">
        <v>32140</v>
      </c>
      <c r="E69" s="190">
        <v>16070</v>
      </c>
      <c r="F69" s="190">
        <v>12856</v>
      </c>
      <c r="G69" s="190">
        <v>9642</v>
      </c>
      <c r="H69" s="190">
        <v>6428</v>
      </c>
      <c r="I69" s="194">
        <f t="shared" si="0"/>
        <v>1.0561945448570489</v>
      </c>
    </row>
    <row r="70" spans="1:9" ht="25.5" x14ac:dyDescent="0.25">
      <c r="A70" s="191"/>
      <c r="B70" s="189" t="s">
        <v>235</v>
      </c>
      <c r="C70" s="190">
        <v>30430</v>
      </c>
      <c r="D70" s="190">
        <v>32140</v>
      </c>
      <c r="E70" s="188"/>
      <c r="F70" s="188"/>
      <c r="G70" s="188"/>
      <c r="H70" s="188"/>
      <c r="I70" s="194">
        <f t="shared" ref="I70:I132" si="1">D70/C70</f>
        <v>1.0561945448570489</v>
      </c>
    </row>
    <row r="71" spans="1:9" x14ac:dyDescent="0.25">
      <c r="A71" s="185">
        <v>8</v>
      </c>
      <c r="B71" s="187" t="s">
        <v>263</v>
      </c>
      <c r="C71" s="190">
        <v>6540</v>
      </c>
      <c r="D71" s="190">
        <v>6930</v>
      </c>
      <c r="E71" s="190">
        <v>3465</v>
      </c>
      <c r="F71" s="190">
        <v>2772</v>
      </c>
      <c r="G71" s="190">
        <v>2079</v>
      </c>
      <c r="H71" s="190">
        <v>1386</v>
      </c>
      <c r="I71" s="194">
        <f t="shared" si="1"/>
        <v>1.0596330275229358</v>
      </c>
    </row>
    <row r="72" spans="1:9" x14ac:dyDescent="0.25">
      <c r="A72" s="185">
        <v>9</v>
      </c>
      <c r="B72" s="187" t="s">
        <v>33</v>
      </c>
      <c r="C72" s="188"/>
      <c r="D72" s="188"/>
      <c r="E72" s="188"/>
      <c r="F72" s="188"/>
      <c r="G72" s="188"/>
      <c r="H72" s="188"/>
      <c r="I72" s="194"/>
    </row>
    <row r="73" spans="1:9" x14ac:dyDescent="0.25">
      <c r="A73" s="191"/>
      <c r="B73" s="189" t="s">
        <v>268</v>
      </c>
      <c r="C73" s="190">
        <v>21500</v>
      </c>
      <c r="D73" s="190">
        <v>22610</v>
      </c>
      <c r="E73" s="190">
        <v>11305</v>
      </c>
      <c r="F73" s="190">
        <v>9044</v>
      </c>
      <c r="G73" s="190">
        <v>6783</v>
      </c>
      <c r="H73" s="190">
        <v>4522</v>
      </c>
      <c r="I73" s="194">
        <f t="shared" si="1"/>
        <v>1.0516279069767442</v>
      </c>
    </row>
    <row r="74" spans="1:9" x14ac:dyDescent="0.25">
      <c r="A74" s="185">
        <v>10</v>
      </c>
      <c r="B74" s="187" t="s">
        <v>350</v>
      </c>
      <c r="C74" s="188"/>
      <c r="D74" s="188"/>
      <c r="E74" s="188"/>
      <c r="F74" s="188"/>
      <c r="G74" s="188"/>
      <c r="H74" s="188"/>
      <c r="I74" s="194"/>
    </row>
    <row r="75" spans="1:9" ht="38.25" x14ac:dyDescent="0.25">
      <c r="A75" s="191"/>
      <c r="B75" s="189" t="s">
        <v>1154</v>
      </c>
      <c r="C75" s="188" t="s">
        <v>1269</v>
      </c>
      <c r="D75" s="190">
        <v>5390</v>
      </c>
      <c r="E75" s="190">
        <v>2695</v>
      </c>
      <c r="F75" s="190">
        <v>2156</v>
      </c>
      <c r="G75" s="190">
        <v>1617</v>
      </c>
      <c r="H75" s="190">
        <v>1078</v>
      </c>
      <c r="I75" s="194">
        <f t="shared" si="1"/>
        <v>1.061023622047244</v>
      </c>
    </row>
    <row r="76" spans="1:9" ht="25.5" x14ac:dyDescent="0.25">
      <c r="A76" s="191"/>
      <c r="B76" s="189" t="s">
        <v>354</v>
      </c>
      <c r="C76" s="188" t="s">
        <v>1269</v>
      </c>
      <c r="D76" s="190">
        <v>5390</v>
      </c>
      <c r="E76" s="190">
        <v>2695</v>
      </c>
      <c r="F76" s="190">
        <v>2156</v>
      </c>
      <c r="G76" s="190">
        <v>1617</v>
      </c>
      <c r="H76" s="190">
        <v>1078</v>
      </c>
      <c r="I76" s="194">
        <f t="shared" si="1"/>
        <v>1.061023622047244</v>
      </c>
    </row>
    <row r="77" spans="1:9" ht="25.5" x14ac:dyDescent="0.25">
      <c r="A77" s="191"/>
      <c r="B77" s="189" t="s">
        <v>355</v>
      </c>
      <c r="C77" s="188" t="s">
        <v>1269</v>
      </c>
      <c r="D77" s="190">
        <v>5390</v>
      </c>
      <c r="E77" s="190">
        <v>2695</v>
      </c>
      <c r="F77" s="190">
        <v>2156</v>
      </c>
      <c r="G77" s="190">
        <v>1617</v>
      </c>
      <c r="H77" s="190">
        <v>1078</v>
      </c>
      <c r="I77" s="194">
        <f t="shared" si="1"/>
        <v>1.061023622047244</v>
      </c>
    </row>
    <row r="78" spans="1:9" ht="25.5" x14ac:dyDescent="0.25">
      <c r="A78" s="191"/>
      <c r="B78" s="189" t="s">
        <v>356</v>
      </c>
      <c r="C78" s="188" t="s">
        <v>1269</v>
      </c>
      <c r="D78" s="190">
        <v>5390</v>
      </c>
      <c r="E78" s="190">
        <v>2695</v>
      </c>
      <c r="F78" s="190">
        <v>2156</v>
      </c>
      <c r="G78" s="190">
        <v>1617</v>
      </c>
      <c r="H78" s="190">
        <v>1078</v>
      </c>
      <c r="I78" s="194">
        <f t="shared" si="1"/>
        <v>1.061023622047244</v>
      </c>
    </row>
    <row r="79" spans="1:9" x14ac:dyDescent="0.25">
      <c r="A79" s="191"/>
      <c r="B79" s="189" t="s">
        <v>1153</v>
      </c>
      <c r="C79" s="190">
        <v>5590</v>
      </c>
      <c r="D79" s="190">
        <v>5920</v>
      </c>
      <c r="E79" s="190">
        <v>2960</v>
      </c>
      <c r="F79" s="190">
        <v>2368</v>
      </c>
      <c r="G79" s="190">
        <v>1776</v>
      </c>
      <c r="H79" s="190">
        <v>1184</v>
      </c>
      <c r="I79" s="194">
        <f t="shared" si="1"/>
        <v>1.0590339892665475</v>
      </c>
    </row>
    <row r="80" spans="1:9" x14ac:dyDescent="0.25">
      <c r="A80" s="185">
        <v>11</v>
      </c>
      <c r="B80" s="187" t="s">
        <v>34</v>
      </c>
      <c r="C80" s="190">
        <v>30260</v>
      </c>
      <c r="D80" s="190">
        <v>32090</v>
      </c>
      <c r="E80" s="188"/>
      <c r="F80" s="188"/>
      <c r="G80" s="188"/>
      <c r="H80" s="188"/>
      <c r="I80" s="194">
        <f t="shared" si="1"/>
        <v>1.060475875743556</v>
      </c>
    </row>
    <row r="81" spans="1:9" x14ac:dyDescent="0.25">
      <c r="A81" s="185">
        <v>12</v>
      </c>
      <c r="B81" s="187" t="s">
        <v>28</v>
      </c>
      <c r="C81" s="190">
        <v>24550</v>
      </c>
      <c r="D81" s="190">
        <v>25890</v>
      </c>
      <c r="E81" s="190">
        <v>12945</v>
      </c>
      <c r="F81" s="190">
        <v>10356</v>
      </c>
      <c r="G81" s="190">
        <v>7767</v>
      </c>
      <c r="H81" s="190">
        <v>5178</v>
      </c>
      <c r="I81" s="194">
        <f t="shared" si="1"/>
        <v>1.0545824847250509</v>
      </c>
    </row>
    <row r="82" spans="1:9" x14ac:dyDescent="0.25">
      <c r="A82" s="185">
        <v>13</v>
      </c>
      <c r="B82" s="187" t="s">
        <v>364</v>
      </c>
      <c r="C82" s="188"/>
      <c r="D82" s="188"/>
      <c r="E82" s="188"/>
      <c r="F82" s="188"/>
      <c r="G82" s="188"/>
      <c r="H82" s="188"/>
      <c r="I82" s="194"/>
    </row>
    <row r="83" spans="1:9" x14ac:dyDescent="0.25">
      <c r="A83" s="191"/>
      <c r="B83" s="189" t="s">
        <v>365</v>
      </c>
      <c r="C83" s="190">
        <v>9710</v>
      </c>
      <c r="D83" s="190">
        <v>10180</v>
      </c>
      <c r="E83" s="190">
        <v>5090</v>
      </c>
      <c r="F83" s="190">
        <v>4072</v>
      </c>
      <c r="G83" s="190">
        <v>3054</v>
      </c>
      <c r="H83" s="190">
        <v>2036</v>
      </c>
      <c r="I83" s="194">
        <f t="shared" si="1"/>
        <v>1.0484037075180226</v>
      </c>
    </row>
    <row r="84" spans="1:9" ht="25.5" x14ac:dyDescent="0.25">
      <c r="A84" s="191"/>
      <c r="B84" s="189" t="s">
        <v>366</v>
      </c>
      <c r="C84" s="190">
        <v>9110</v>
      </c>
      <c r="D84" s="190">
        <v>9530</v>
      </c>
      <c r="E84" s="190">
        <v>4765</v>
      </c>
      <c r="F84" s="190">
        <v>3812</v>
      </c>
      <c r="G84" s="190">
        <v>2859</v>
      </c>
      <c r="H84" s="190">
        <v>1906</v>
      </c>
      <c r="I84" s="194">
        <f t="shared" si="1"/>
        <v>1.0461031833150385</v>
      </c>
    </row>
    <row r="85" spans="1:9" x14ac:dyDescent="0.25">
      <c r="A85" s="185">
        <v>14</v>
      </c>
      <c r="B85" s="187" t="s">
        <v>368</v>
      </c>
      <c r="C85" s="190">
        <v>9420</v>
      </c>
      <c r="D85" s="190">
        <v>9900</v>
      </c>
      <c r="E85" s="190">
        <v>4950</v>
      </c>
      <c r="F85" s="190">
        <v>3960</v>
      </c>
      <c r="G85" s="190">
        <v>2970</v>
      </c>
      <c r="H85" s="190">
        <v>1980</v>
      </c>
      <c r="I85" s="194">
        <f t="shared" si="1"/>
        <v>1.0509554140127388</v>
      </c>
    </row>
    <row r="86" spans="1:9" x14ac:dyDescent="0.25">
      <c r="A86" s="185">
        <v>15</v>
      </c>
      <c r="B86" s="187" t="s">
        <v>15</v>
      </c>
      <c r="C86" s="190">
        <v>9420</v>
      </c>
      <c r="D86" s="190">
        <v>9900</v>
      </c>
      <c r="E86" s="190">
        <v>4950</v>
      </c>
      <c r="F86" s="190">
        <v>3960</v>
      </c>
      <c r="G86" s="190">
        <v>2970</v>
      </c>
      <c r="H86" s="190">
        <v>1980</v>
      </c>
      <c r="I86" s="194">
        <f t="shared" si="1"/>
        <v>1.0509554140127388</v>
      </c>
    </row>
    <row r="87" spans="1:9" ht="25.5" x14ac:dyDescent="0.25">
      <c r="A87" s="185">
        <v>16</v>
      </c>
      <c r="B87" s="187" t="s">
        <v>369</v>
      </c>
      <c r="C87" s="190">
        <v>29180</v>
      </c>
      <c r="D87" s="190">
        <v>30500</v>
      </c>
      <c r="E87" s="190">
        <v>15250</v>
      </c>
      <c r="F87" s="190">
        <v>12200</v>
      </c>
      <c r="G87" s="190">
        <v>9150</v>
      </c>
      <c r="H87" s="190">
        <v>6100</v>
      </c>
      <c r="I87" s="194">
        <f t="shared" si="1"/>
        <v>1.0452364633310487</v>
      </c>
    </row>
    <row r="88" spans="1:9" ht="25.5" x14ac:dyDescent="0.25">
      <c r="A88" s="185">
        <v>17</v>
      </c>
      <c r="B88" s="187" t="s">
        <v>370</v>
      </c>
      <c r="C88" s="190">
        <v>5080</v>
      </c>
      <c r="D88" s="190">
        <v>5390</v>
      </c>
      <c r="E88" s="190">
        <v>2695</v>
      </c>
      <c r="F88" s="190">
        <v>2156</v>
      </c>
      <c r="G88" s="190">
        <v>1617</v>
      </c>
      <c r="H88" s="190">
        <v>1078</v>
      </c>
      <c r="I88" s="194">
        <f t="shared" si="1"/>
        <v>1.061023622047244</v>
      </c>
    </row>
    <row r="89" spans="1:9" ht="25.5" x14ac:dyDescent="0.25">
      <c r="A89" s="185">
        <v>18</v>
      </c>
      <c r="B89" s="187" t="s">
        <v>372</v>
      </c>
      <c r="C89" s="190">
        <v>24208</v>
      </c>
      <c r="D89" s="190">
        <v>25672</v>
      </c>
      <c r="E89" s="190">
        <v>12836</v>
      </c>
      <c r="F89" s="190">
        <v>10269</v>
      </c>
      <c r="G89" s="190">
        <v>7702</v>
      </c>
      <c r="H89" s="190">
        <v>5134</v>
      </c>
      <c r="I89" s="194">
        <f t="shared" si="1"/>
        <v>1.060475875743556</v>
      </c>
    </row>
    <row r="90" spans="1:9" ht="25.5" x14ac:dyDescent="0.25">
      <c r="A90" s="185">
        <v>19</v>
      </c>
      <c r="B90" s="187" t="s">
        <v>373</v>
      </c>
      <c r="C90" s="190">
        <v>28224</v>
      </c>
      <c r="D90" s="190">
        <v>29544</v>
      </c>
      <c r="E90" s="190">
        <v>14772</v>
      </c>
      <c r="F90" s="190">
        <v>11818</v>
      </c>
      <c r="G90" s="190">
        <v>8863</v>
      </c>
      <c r="H90" s="190">
        <v>5909</v>
      </c>
      <c r="I90" s="194">
        <f t="shared" si="1"/>
        <v>1.0467687074829932</v>
      </c>
    </row>
    <row r="91" spans="1:9" x14ac:dyDescent="0.25">
      <c r="A91" s="185">
        <v>20</v>
      </c>
      <c r="B91" s="187" t="s">
        <v>374</v>
      </c>
      <c r="C91" s="190">
        <v>23296</v>
      </c>
      <c r="D91" s="190">
        <v>24608</v>
      </c>
      <c r="E91" s="190">
        <v>12304</v>
      </c>
      <c r="F91" s="190">
        <v>9843</v>
      </c>
      <c r="G91" s="190">
        <v>7382</v>
      </c>
      <c r="H91" s="190">
        <v>4922</v>
      </c>
      <c r="I91" s="194">
        <f t="shared" si="1"/>
        <v>1.0563186813186813</v>
      </c>
    </row>
    <row r="92" spans="1:9" x14ac:dyDescent="0.25">
      <c r="A92" s="186" t="s">
        <v>18</v>
      </c>
      <c r="B92" s="187" t="s">
        <v>1243</v>
      </c>
      <c r="C92" s="188"/>
      <c r="D92" s="188"/>
      <c r="E92" s="188"/>
      <c r="F92" s="188"/>
      <c r="G92" s="188"/>
      <c r="H92" s="188"/>
      <c r="I92" s="194"/>
    </row>
    <row r="93" spans="1:9" x14ac:dyDescent="0.25">
      <c r="A93" s="186">
        <v>1</v>
      </c>
      <c r="B93" s="187" t="s">
        <v>546</v>
      </c>
      <c r="C93" s="188"/>
      <c r="D93" s="188"/>
      <c r="E93" s="188"/>
      <c r="F93" s="188"/>
      <c r="G93" s="188"/>
      <c r="H93" s="188"/>
      <c r="I93" s="194"/>
    </row>
    <row r="94" spans="1:9" x14ac:dyDescent="0.25">
      <c r="A94" s="193"/>
      <c r="B94" s="189" t="s">
        <v>547</v>
      </c>
      <c r="C94" s="190">
        <v>23660</v>
      </c>
      <c r="D94" s="190">
        <v>24930</v>
      </c>
      <c r="E94" s="188"/>
      <c r="F94" s="188"/>
      <c r="G94" s="188"/>
      <c r="H94" s="188"/>
      <c r="I94" s="194">
        <f t="shared" si="1"/>
        <v>1.0536770921386307</v>
      </c>
    </row>
    <row r="95" spans="1:9" x14ac:dyDescent="0.25">
      <c r="A95" s="193"/>
      <c r="B95" s="189" t="s">
        <v>548</v>
      </c>
      <c r="C95" s="188" t="s">
        <v>1281</v>
      </c>
      <c r="D95" s="190">
        <v>10240</v>
      </c>
      <c r="E95" s="188"/>
      <c r="F95" s="188"/>
      <c r="G95" s="188"/>
      <c r="H95" s="188"/>
      <c r="I95" s="194">
        <f t="shared" si="1"/>
        <v>1.0491803278688525</v>
      </c>
    </row>
    <row r="96" spans="1:9" ht="25.5" x14ac:dyDescent="0.25">
      <c r="A96" s="193"/>
      <c r="B96" s="189" t="s">
        <v>549</v>
      </c>
      <c r="C96" s="188" t="s">
        <v>1282</v>
      </c>
      <c r="D96" s="190">
        <v>9480</v>
      </c>
      <c r="E96" s="188"/>
      <c r="F96" s="188"/>
      <c r="G96" s="188"/>
      <c r="H96" s="188"/>
      <c r="I96" s="194">
        <f t="shared" si="1"/>
        <v>1.0521642619311875</v>
      </c>
    </row>
    <row r="97" spans="1:9" ht="51" x14ac:dyDescent="0.25">
      <c r="A97" s="193"/>
      <c r="B97" s="189" t="s">
        <v>550</v>
      </c>
      <c r="C97" s="188" t="s">
        <v>1283</v>
      </c>
      <c r="D97" s="190">
        <v>9100</v>
      </c>
      <c r="E97" s="188"/>
      <c r="F97" s="188"/>
      <c r="G97" s="188"/>
      <c r="H97" s="188"/>
      <c r="I97" s="194">
        <f t="shared" si="1"/>
        <v>1.0495963091118801</v>
      </c>
    </row>
    <row r="98" spans="1:9" x14ac:dyDescent="0.25">
      <c r="A98" s="193"/>
      <c r="B98" s="189" t="s">
        <v>551</v>
      </c>
      <c r="C98" s="190">
        <v>6890</v>
      </c>
      <c r="D98" s="190">
        <v>7240</v>
      </c>
      <c r="E98" s="188"/>
      <c r="F98" s="188"/>
      <c r="G98" s="188"/>
      <c r="H98" s="188"/>
      <c r="I98" s="194">
        <f t="shared" si="1"/>
        <v>1.0507982583454281</v>
      </c>
    </row>
    <row r="99" spans="1:9" x14ac:dyDescent="0.25">
      <c r="A99" s="186">
        <v>2</v>
      </c>
      <c r="B99" s="187" t="s">
        <v>568</v>
      </c>
      <c r="C99" s="188"/>
      <c r="D99" s="188"/>
      <c r="E99" s="188"/>
      <c r="F99" s="188"/>
      <c r="G99" s="188"/>
      <c r="H99" s="188"/>
      <c r="I99" s="194"/>
    </row>
    <row r="100" spans="1:9" x14ac:dyDescent="0.25">
      <c r="A100" s="193"/>
      <c r="B100" s="189" t="s">
        <v>569</v>
      </c>
      <c r="C100" s="190">
        <v>10370</v>
      </c>
      <c r="D100" s="190">
        <v>10880</v>
      </c>
      <c r="E100" s="190">
        <v>5440</v>
      </c>
      <c r="F100" s="190">
        <v>4352</v>
      </c>
      <c r="G100" s="190">
        <v>3264</v>
      </c>
      <c r="H100" s="190">
        <v>2176</v>
      </c>
      <c r="I100" s="194">
        <f t="shared" si="1"/>
        <v>1.0491803278688525</v>
      </c>
    </row>
    <row r="101" spans="1:9" x14ac:dyDescent="0.25">
      <c r="A101" s="193"/>
      <c r="B101" s="189" t="s">
        <v>570</v>
      </c>
      <c r="C101" s="190">
        <v>11060</v>
      </c>
      <c r="D101" s="190">
        <v>11670</v>
      </c>
      <c r="E101" s="190">
        <v>5835</v>
      </c>
      <c r="F101" s="190">
        <v>4668</v>
      </c>
      <c r="G101" s="190">
        <v>3501</v>
      </c>
      <c r="H101" s="190">
        <v>2334</v>
      </c>
      <c r="I101" s="194">
        <f t="shared" si="1"/>
        <v>1.0551537070524413</v>
      </c>
    </row>
    <row r="102" spans="1:9" x14ac:dyDescent="0.25">
      <c r="A102" s="193"/>
      <c r="B102" s="189" t="s">
        <v>571</v>
      </c>
      <c r="C102" s="190">
        <v>9420</v>
      </c>
      <c r="D102" s="190">
        <v>9930</v>
      </c>
      <c r="E102" s="188"/>
      <c r="F102" s="188"/>
      <c r="G102" s="188"/>
      <c r="H102" s="188"/>
      <c r="I102" s="194">
        <f t="shared" si="1"/>
        <v>1.0541401273885351</v>
      </c>
    </row>
    <row r="103" spans="1:9" x14ac:dyDescent="0.25">
      <c r="A103" s="193"/>
      <c r="B103" s="189" t="s">
        <v>572</v>
      </c>
      <c r="C103" s="190">
        <v>9420</v>
      </c>
      <c r="D103" s="190">
        <v>9930</v>
      </c>
      <c r="E103" s="188"/>
      <c r="F103" s="188"/>
      <c r="G103" s="188"/>
      <c r="H103" s="188"/>
      <c r="I103" s="194">
        <f t="shared" si="1"/>
        <v>1.0541401273885351</v>
      </c>
    </row>
    <row r="104" spans="1:9" x14ac:dyDescent="0.25">
      <c r="A104" s="193"/>
      <c r="B104" s="189" t="s">
        <v>573</v>
      </c>
      <c r="C104" s="190">
        <v>9420</v>
      </c>
      <c r="D104" s="190">
        <v>9930</v>
      </c>
      <c r="E104" s="188"/>
      <c r="F104" s="188"/>
      <c r="G104" s="188"/>
      <c r="H104" s="188"/>
      <c r="I104" s="194">
        <f t="shared" si="1"/>
        <v>1.0541401273885351</v>
      </c>
    </row>
    <row r="105" spans="1:9" x14ac:dyDescent="0.25">
      <c r="A105" s="193"/>
      <c r="B105" s="189" t="s">
        <v>574</v>
      </c>
      <c r="C105" s="190">
        <v>9420</v>
      </c>
      <c r="D105" s="190">
        <v>9930</v>
      </c>
      <c r="E105" s="188"/>
      <c r="F105" s="188"/>
      <c r="G105" s="188"/>
      <c r="H105" s="188"/>
      <c r="I105" s="194">
        <f t="shared" si="1"/>
        <v>1.0541401273885351</v>
      </c>
    </row>
    <row r="106" spans="1:9" x14ac:dyDescent="0.25">
      <c r="A106" s="193"/>
      <c r="B106" s="189" t="s">
        <v>575</v>
      </c>
      <c r="C106" s="190">
        <v>9420</v>
      </c>
      <c r="D106" s="190">
        <v>9930</v>
      </c>
      <c r="E106" s="188"/>
      <c r="F106" s="188"/>
      <c r="G106" s="188"/>
      <c r="H106" s="188"/>
      <c r="I106" s="194">
        <f t="shared" si="1"/>
        <v>1.0541401273885351</v>
      </c>
    </row>
    <row r="107" spans="1:9" x14ac:dyDescent="0.25">
      <c r="A107" s="193"/>
      <c r="B107" s="189" t="s">
        <v>576</v>
      </c>
      <c r="C107" s="190">
        <v>9420</v>
      </c>
      <c r="D107" s="190">
        <v>9930</v>
      </c>
      <c r="E107" s="190">
        <v>4965</v>
      </c>
      <c r="F107" s="190">
        <v>3972</v>
      </c>
      <c r="G107" s="190">
        <v>2979</v>
      </c>
      <c r="H107" s="190">
        <v>1986</v>
      </c>
      <c r="I107" s="194">
        <f t="shared" si="1"/>
        <v>1.0541401273885351</v>
      </c>
    </row>
    <row r="108" spans="1:9" x14ac:dyDescent="0.25">
      <c r="A108" s="193"/>
      <c r="B108" s="189" t="s">
        <v>577</v>
      </c>
      <c r="C108" s="190">
        <v>9420</v>
      </c>
      <c r="D108" s="190">
        <v>9930</v>
      </c>
      <c r="E108" s="188"/>
      <c r="F108" s="188"/>
      <c r="G108" s="188"/>
      <c r="H108" s="188"/>
      <c r="I108" s="194">
        <f t="shared" si="1"/>
        <v>1.0541401273885351</v>
      </c>
    </row>
    <row r="109" spans="1:9" x14ac:dyDescent="0.25">
      <c r="A109" s="193"/>
      <c r="B109" s="189" t="s">
        <v>578</v>
      </c>
      <c r="C109" s="190">
        <v>9420</v>
      </c>
      <c r="D109" s="190">
        <v>9930</v>
      </c>
      <c r="E109" s="190">
        <v>4965</v>
      </c>
      <c r="F109" s="190">
        <v>3972</v>
      </c>
      <c r="G109" s="190">
        <v>2979</v>
      </c>
      <c r="H109" s="190">
        <v>1986</v>
      </c>
      <c r="I109" s="194">
        <f t="shared" si="1"/>
        <v>1.0541401273885351</v>
      </c>
    </row>
    <row r="110" spans="1:9" x14ac:dyDescent="0.25">
      <c r="A110" s="193"/>
      <c r="B110" s="189" t="s">
        <v>1236</v>
      </c>
      <c r="C110" s="190">
        <v>9420</v>
      </c>
      <c r="D110" s="190">
        <v>9930</v>
      </c>
      <c r="E110" s="188"/>
      <c r="F110" s="188"/>
      <c r="G110" s="188"/>
      <c r="H110" s="188"/>
      <c r="I110" s="194">
        <f t="shared" si="1"/>
        <v>1.0541401273885351</v>
      </c>
    </row>
    <row r="111" spans="1:9" x14ac:dyDescent="0.25">
      <c r="A111" s="193"/>
      <c r="B111" s="189" t="s">
        <v>534</v>
      </c>
      <c r="C111" s="190">
        <v>9420</v>
      </c>
      <c r="D111" s="190">
        <v>9930</v>
      </c>
      <c r="E111" s="188"/>
      <c r="F111" s="188"/>
      <c r="G111" s="188"/>
      <c r="H111" s="188"/>
      <c r="I111" s="194">
        <f t="shared" si="1"/>
        <v>1.0541401273885351</v>
      </c>
    </row>
    <row r="112" spans="1:9" x14ac:dyDescent="0.25">
      <c r="A112" s="186">
        <v>3</v>
      </c>
      <c r="B112" s="187" t="s">
        <v>595</v>
      </c>
      <c r="C112" s="188"/>
      <c r="D112" s="188"/>
      <c r="E112" s="188"/>
      <c r="F112" s="188"/>
      <c r="G112" s="188"/>
      <c r="H112" s="188"/>
      <c r="I112" s="194"/>
    </row>
    <row r="113" spans="1:9" ht="25.5" x14ac:dyDescent="0.25">
      <c r="A113" s="193"/>
      <c r="B113" s="189" t="s">
        <v>596</v>
      </c>
      <c r="C113" s="190">
        <v>45290</v>
      </c>
      <c r="D113" s="190">
        <v>49000</v>
      </c>
      <c r="E113" s="188"/>
      <c r="F113" s="188"/>
      <c r="G113" s="188"/>
      <c r="H113" s="188"/>
      <c r="I113" s="194">
        <f t="shared" si="1"/>
        <v>1.0819165378670788</v>
      </c>
    </row>
    <row r="114" spans="1:9" ht="25.5" x14ac:dyDescent="0.25">
      <c r="A114" s="193"/>
      <c r="B114" s="189" t="s">
        <v>597</v>
      </c>
      <c r="C114" s="190">
        <v>35280</v>
      </c>
      <c r="D114" s="190">
        <v>36930</v>
      </c>
      <c r="E114" s="190">
        <v>18465</v>
      </c>
      <c r="F114" s="190">
        <v>14772</v>
      </c>
      <c r="G114" s="190">
        <v>11079</v>
      </c>
      <c r="H114" s="190">
        <v>7386</v>
      </c>
      <c r="I114" s="194">
        <f t="shared" si="1"/>
        <v>1.0467687074829932</v>
      </c>
    </row>
    <row r="115" spans="1:9" x14ac:dyDescent="0.25">
      <c r="A115" s="193"/>
      <c r="B115" s="189" t="s">
        <v>534</v>
      </c>
      <c r="C115" s="190">
        <v>20080</v>
      </c>
      <c r="D115" s="190">
        <v>21170</v>
      </c>
      <c r="E115" s="188"/>
      <c r="F115" s="188"/>
      <c r="G115" s="188"/>
      <c r="H115" s="188"/>
      <c r="I115" s="194">
        <f t="shared" si="1"/>
        <v>1.0542828685258965</v>
      </c>
    </row>
    <row r="116" spans="1:9" x14ac:dyDescent="0.25">
      <c r="A116" s="193"/>
      <c r="B116" s="189" t="s">
        <v>599</v>
      </c>
      <c r="C116" s="190">
        <v>20080</v>
      </c>
      <c r="D116" s="190">
        <v>21170</v>
      </c>
      <c r="E116" s="188"/>
      <c r="F116" s="188"/>
      <c r="G116" s="188"/>
      <c r="H116" s="188"/>
      <c r="I116" s="194">
        <f t="shared" si="1"/>
        <v>1.0542828685258965</v>
      </c>
    </row>
    <row r="117" spans="1:9" x14ac:dyDescent="0.25">
      <c r="A117" s="193"/>
      <c r="B117" s="189" t="s">
        <v>600</v>
      </c>
      <c r="C117" s="190">
        <v>28260</v>
      </c>
      <c r="D117" s="190">
        <v>29750</v>
      </c>
      <c r="E117" s="188"/>
      <c r="F117" s="188"/>
      <c r="G117" s="188"/>
      <c r="H117" s="188"/>
      <c r="I117" s="194">
        <f t="shared" si="1"/>
        <v>1.0527246992215145</v>
      </c>
    </row>
    <row r="118" spans="1:9" x14ac:dyDescent="0.25">
      <c r="A118" s="193"/>
      <c r="B118" s="189" t="s">
        <v>601</v>
      </c>
      <c r="C118" s="190">
        <v>20080</v>
      </c>
      <c r="D118" s="190">
        <v>21170</v>
      </c>
      <c r="E118" s="188"/>
      <c r="F118" s="188"/>
      <c r="G118" s="188"/>
      <c r="H118" s="188"/>
      <c r="I118" s="194">
        <f t="shared" si="1"/>
        <v>1.0542828685258965</v>
      </c>
    </row>
    <row r="119" spans="1:9" x14ac:dyDescent="0.25">
      <c r="A119" s="193"/>
      <c r="B119" s="189" t="s">
        <v>606</v>
      </c>
      <c r="C119" s="190">
        <v>25460</v>
      </c>
      <c r="D119" s="190">
        <v>26810</v>
      </c>
      <c r="E119" s="188"/>
      <c r="F119" s="188"/>
      <c r="G119" s="188"/>
      <c r="H119" s="188"/>
      <c r="I119" s="194">
        <f t="shared" si="1"/>
        <v>1.0530243519245877</v>
      </c>
    </row>
    <row r="120" spans="1:9" x14ac:dyDescent="0.25">
      <c r="A120" s="193"/>
      <c r="B120" s="189" t="s">
        <v>608</v>
      </c>
      <c r="C120" s="190">
        <v>20080</v>
      </c>
      <c r="D120" s="190">
        <v>21170</v>
      </c>
      <c r="E120" s="188"/>
      <c r="F120" s="188"/>
      <c r="G120" s="188"/>
      <c r="H120" s="188"/>
      <c r="I120" s="194">
        <f t="shared" si="1"/>
        <v>1.0542828685258965</v>
      </c>
    </row>
    <row r="121" spans="1:9" x14ac:dyDescent="0.25">
      <c r="A121" s="193"/>
      <c r="B121" s="189" t="s">
        <v>609</v>
      </c>
      <c r="C121" s="190">
        <v>26520</v>
      </c>
      <c r="D121" s="190">
        <v>28050</v>
      </c>
      <c r="E121" s="188"/>
      <c r="F121" s="188"/>
      <c r="G121" s="188"/>
      <c r="H121" s="188"/>
      <c r="I121" s="194">
        <f t="shared" si="1"/>
        <v>1.0576923076923077</v>
      </c>
    </row>
    <row r="122" spans="1:9" x14ac:dyDescent="0.25">
      <c r="A122" s="193"/>
      <c r="B122" s="189" t="s">
        <v>616</v>
      </c>
      <c r="C122" s="190">
        <v>20080</v>
      </c>
      <c r="D122" s="190">
        <v>21170</v>
      </c>
      <c r="E122" s="188"/>
      <c r="F122" s="188"/>
      <c r="G122" s="188"/>
      <c r="H122" s="188"/>
      <c r="I122" s="194">
        <f t="shared" si="1"/>
        <v>1.0542828685258965</v>
      </c>
    </row>
    <row r="123" spans="1:9" x14ac:dyDescent="0.25">
      <c r="A123" s="193"/>
      <c r="B123" s="189" t="s">
        <v>617</v>
      </c>
      <c r="C123" s="190">
        <v>20080</v>
      </c>
      <c r="D123" s="190">
        <v>21170</v>
      </c>
      <c r="E123" s="188"/>
      <c r="F123" s="188"/>
      <c r="G123" s="188"/>
      <c r="H123" s="188"/>
      <c r="I123" s="194">
        <f t="shared" si="1"/>
        <v>1.0542828685258965</v>
      </c>
    </row>
    <row r="124" spans="1:9" x14ac:dyDescent="0.25">
      <c r="A124" s="193"/>
      <c r="B124" s="189" t="s">
        <v>657</v>
      </c>
      <c r="C124" s="190">
        <v>20080</v>
      </c>
      <c r="D124" s="190">
        <v>21170</v>
      </c>
      <c r="E124" s="188"/>
      <c r="F124" s="188"/>
      <c r="G124" s="188"/>
      <c r="H124" s="188"/>
      <c r="I124" s="194">
        <f t="shared" si="1"/>
        <v>1.0542828685258965</v>
      </c>
    </row>
    <row r="125" spans="1:9" x14ac:dyDescent="0.25">
      <c r="A125" s="193"/>
      <c r="B125" s="189" t="s">
        <v>658</v>
      </c>
      <c r="C125" s="190">
        <v>20080</v>
      </c>
      <c r="D125" s="190">
        <v>21170</v>
      </c>
      <c r="E125" s="188"/>
      <c r="F125" s="188"/>
      <c r="G125" s="188"/>
      <c r="H125" s="188"/>
      <c r="I125" s="194">
        <f t="shared" si="1"/>
        <v>1.0542828685258965</v>
      </c>
    </row>
    <row r="126" spans="1:9" x14ac:dyDescent="0.25">
      <c r="A126" s="193"/>
      <c r="B126" s="189" t="s">
        <v>659</v>
      </c>
      <c r="C126" s="190">
        <v>20080</v>
      </c>
      <c r="D126" s="190">
        <v>21170</v>
      </c>
      <c r="E126" s="188"/>
      <c r="F126" s="188"/>
      <c r="G126" s="188"/>
      <c r="H126" s="188"/>
      <c r="I126" s="194">
        <f t="shared" si="1"/>
        <v>1.0542828685258965</v>
      </c>
    </row>
    <row r="127" spans="1:9" x14ac:dyDescent="0.25">
      <c r="A127" s="186">
        <v>4</v>
      </c>
      <c r="B127" s="187" t="s">
        <v>675</v>
      </c>
      <c r="C127" s="188"/>
      <c r="D127" s="188"/>
      <c r="E127" s="188"/>
      <c r="F127" s="188"/>
      <c r="G127" s="188"/>
      <c r="H127" s="188"/>
      <c r="I127" s="194"/>
    </row>
    <row r="128" spans="1:9" x14ac:dyDescent="0.25">
      <c r="A128" s="193"/>
      <c r="B128" s="189" t="s">
        <v>676</v>
      </c>
      <c r="C128" s="190">
        <v>22220</v>
      </c>
      <c r="D128" s="190">
        <v>23390</v>
      </c>
      <c r="E128" s="188"/>
      <c r="F128" s="188"/>
      <c r="G128" s="188"/>
      <c r="H128" s="188"/>
      <c r="I128" s="194">
        <f t="shared" si="1"/>
        <v>1.0526552655265526</v>
      </c>
    </row>
    <row r="129" spans="1:9" x14ac:dyDescent="0.25">
      <c r="A129" s="193"/>
      <c r="B129" s="189" t="s">
        <v>677</v>
      </c>
      <c r="C129" s="190">
        <v>22220</v>
      </c>
      <c r="D129" s="190">
        <v>23390</v>
      </c>
      <c r="E129" s="188"/>
      <c r="F129" s="188"/>
      <c r="G129" s="188"/>
      <c r="H129" s="188"/>
      <c r="I129" s="194">
        <f t="shared" si="1"/>
        <v>1.0526552655265526</v>
      </c>
    </row>
    <row r="130" spans="1:9" x14ac:dyDescent="0.25">
      <c r="A130" s="193"/>
      <c r="B130" s="189" t="s">
        <v>678</v>
      </c>
      <c r="C130" s="188" t="s">
        <v>1284</v>
      </c>
      <c r="D130" s="190">
        <v>23390</v>
      </c>
      <c r="E130" s="188"/>
      <c r="F130" s="188"/>
      <c r="G130" s="188"/>
      <c r="H130" s="188"/>
      <c r="I130" s="194">
        <f t="shared" si="1"/>
        <v>1.0526552655265526</v>
      </c>
    </row>
    <row r="131" spans="1:9" x14ac:dyDescent="0.25">
      <c r="A131" s="193"/>
      <c r="B131" s="189" t="s">
        <v>679</v>
      </c>
      <c r="C131" s="188" t="s">
        <v>1285</v>
      </c>
      <c r="D131" s="190">
        <v>20980</v>
      </c>
      <c r="E131" s="188"/>
      <c r="F131" s="188"/>
      <c r="G131" s="188"/>
      <c r="H131" s="188"/>
      <c r="I131" s="194">
        <f t="shared" si="1"/>
        <v>1.0579929399899142</v>
      </c>
    </row>
    <row r="132" spans="1:9" x14ac:dyDescent="0.25">
      <c r="A132" s="193"/>
      <c r="B132" s="189" t="s">
        <v>534</v>
      </c>
      <c r="C132" s="190">
        <v>16010</v>
      </c>
      <c r="D132" s="190">
        <v>16910</v>
      </c>
      <c r="E132" s="188"/>
      <c r="F132" s="188"/>
      <c r="G132" s="188"/>
      <c r="H132" s="188"/>
      <c r="I132" s="194">
        <f t="shared" si="1"/>
        <v>1.0562148657089319</v>
      </c>
    </row>
    <row r="133" spans="1:9" x14ac:dyDescent="0.25">
      <c r="A133" s="185">
        <v>5</v>
      </c>
      <c r="B133" s="187" t="s">
        <v>877</v>
      </c>
      <c r="C133" s="188"/>
      <c r="D133" s="188"/>
      <c r="E133" s="188"/>
      <c r="F133" s="188"/>
      <c r="G133" s="188"/>
      <c r="H133" s="188"/>
      <c r="I133" s="194"/>
    </row>
    <row r="134" spans="1:9" x14ac:dyDescent="0.25">
      <c r="A134" s="191"/>
      <c r="B134" s="189" t="s">
        <v>878</v>
      </c>
      <c r="C134" s="190">
        <v>5610</v>
      </c>
      <c r="D134" s="190">
        <v>5630</v>
      </c>
      <c r="E134" s="188"/>
      <c r="F134" s="188"/>
      <c r="G134" s="188"/>
      <c r="H134" s="188"/>
      <c r="I134" s="194">
        <f t="shared" ref="I134:I197" si="2">D134/C134</f>
        <v>1.0035650623885919</v>
      </c>
    </row>
    <row r="135" spans="1:9" x14ac:dyDescent="0.25">
      <c r="A135" s="191"/>
      <c r="B135" s="189" t="s">
        <v>879</v>
      </c>
      <c r="C135" s="190">
        <v>5610</v>
      </c>
      <c r="D135" s="190">
        <v>5630</v>
      </c>
      <c r="E135" s="188"/>
      <c r="F135" s="188"/>
      <c r="G135" s="188"/>
      <c r="H135" s="188"/>
      <c r="I135" s="194">
        <f t="shared" si="2"/>
        <v>1.0035650623885919</v>
      </c>
    </row>
    <row r="136" spans="1:9" x14ac:dyDescent="0.25">
      <c r="A136" s="191"/>
      <c r="B136" s="189" t="s">
        <v>880</v>
      </c>
      <c r="C136" s="190">
        <v>5060</v>
      </c>
      <c r="D136" s="190">
        <v>5330</v>
      </c>
      <c r="E136" s="190">
        <v>2665</v>
      </c>
      <c r="F136" s="190">
        <v>2132</v>
      </c>
      <c r="G136" s="190">
        <v>1599</v>
      </c>
      <c r="H136" s="190">
        <v>1066</v>
      </c>
      <c r="I136" s="194">
        <f t="shared" si="2"/>
        <v>1.0533596837944663</v>
      </c>
    </row>
    <row r="137" spans="1:9" x14ac:dyDescent="0.25">
      <c r="A137" s="191"/>
      <c r="B137" s="189" t="s">
        <v>881</v>
      </c>
      <c r="C137" s="190">
        <v>4620</v>
      </c>
      <c r="D137" s="190">
        <v>4860</v>
      </c>
      <c r="E137" s="190">
        <v>2430</v>
      </c>
      <c r="F137" s="190">
        <v>1944</v>
      </c>
      <c r="G137" s="190">
        <v>1458</v>
      </c>
      <c r="H137" s="188">
        <v>972</v>
      </c>
      <c r="I137" s="194">
        <f t="shared" si="2"/>
        <v>1.051948051948052</v>
      </c>
    </row>
    <row r="138" spans="1:9" ht="25.5" x14ac:dyDescent="0.25">
      <c r="A138" s="185">
        <v>6</v>
      </c>
      <c r="B138" s="187" t="s">
        <v>882</v>
      </c>
      <c r="C138" s="188"/>
      <c r="D138" s="188"/>
      <c r="E138" s="188"/>
      <c r="F138" s="188"/>
      <c r="G138" s="188"/>
      <c r="H138" s="188"/>
      <c r="I138" s="194"/>
    </row>
    <row r="139" spans="1:9" x14ac:dyDescent="0.25">
      <c r="A139" s="191"/>
      <c r="B139" s="189" t="s">
        <v>883</v>
      </c>
      <c r="C139" s="190">
        <v>30880</v>
      </c>
      <c r="D139" s="190">
        <v>32460</v>
      </c>
      <c r="E139" s="188"/>
      <c r="F139" s="188"/>
      <c r="G139" s="188"/>
      <c r="H139" s="188"/>
      <c r="I139" s="194">
        <f t="shared" si="2"/>
        <v>1.0511658031088082</v>
      </c>
    </row>
    <row r="140" spans="1:9" ht="25.5" x14ac:dyDescent="0.25">
      <c r="A140" s="191"/>
      <c r="B140" s="189" t="s">
        <v>884</v>
      </c>
      <c r="C140" s="190">
        <v>21610</v>
      </c>
      <c r="D140" s="190">
        <v>22720</v>
      </c>
      <c r="E140" s="188"/>
      <c r="F140" s="188"/>
      <c r="G140" s="188"/>
      <c r="H140" s="188"/>
      <c r="I140" s="194">
        <f t="shared" si="2"/>
        <v>1.051365108745951</v>
      </c>
    </row>
    <row r="141" spans="1:9" x14ac:dyDescent="0.25">
      <c r="A141" s="191"/>
      <c r="B141" s="189" t="s">
        <v>885</v>
      </c>
      <c r="C141" s="190">
        <v>21610</v>
      </c>
      <c r="D141" s="190">
        <v>22720</v>
      </c>
      <c r="E141" s="188"/>
      <c r="F141" s="188"/>
      <c r="G141" s="188"/>
      <c r="H141" s="188"/>
      <c r="I141" s="194">
        <f t="shared" si="2"/>
        <v>1.051365108745951</v>
      </c>
    </row>
    <row r="142" spans="1:9" x14ac:dyDescent="0.25">
      <c r="A142" s="191"/>
      <c r="B142" s="189" t="s">
        <v>886</v>
      </c>
      <c r="C142" s="190">
        <v>19850</v>
      </c>
      <c r="D142" s="190">
        <v>20980</v>
      </c>
      <c r="E142" s="188"/>
      <c r="F142" s="188"/>
      <c r="G142" s="188"/>
      <c r="H142" s="188"/>
      <c r="I142" s="194">
        <f t="shared" si="2"/>
        <v>1.056926952141058</v>
      </c>
    </row>
    <row r="143" spans="1:9" ht="25.5" x14ac:dyDescent="0.25">
      <c r="A143" s="191"/>
      <c r="B143" s="189" t="s">
        <v>887</v>
      </c>
      <c r="C143" s="190">
        <v>17890</v>
      </c>
      <c r="D143" s="190">
        <v>18790</v>
      </c>
      <c r="E143" s="188"/>
      <c r="F143" s="188"/>
      <c r="G143" s="188"/>
      <c r="H143" s="188"/>
      <c r="I143" s="194">
        <f t="shared" si="2"/>
        <v>1.0503074343208496</v>
      </c>
    </row>
    <row r="144" spans="1:9" ht="25.5" x14ac:dyDescent="0.25">
      <c r="A144" s="191"/>
      <c r="B144" s="189" t="s">
        <v>888</v>
      </c>
      <c r="C144" s="190">
        <v>17890</v>
      </c>
      <c r="D144" s="190">
        <v>18790</v>
      </c>
      <c r="E144" s="188"/>
      <c r="F144" s="188"/>
      <c r="G144" s="188"/>
      <c r="H144" s="188"/>
      <c r="I144" s="194">
        <f t="shared" si="2"/>
        <v>1.0503074343208496</v>
      </c>
    </row>
    <row r="145" spans="1:9" x14ac:dyDescent="0.25">
      <c r="A145" s="191"/>
      <c r="B145" s="189" t="s">
        <v>889</v>
      </c>
      <c r="C145" s="190">
        <v>17890</v>
      </c>
      <c r="D145" s="190">
        <v>18790</v>
      </c>
      <c r="E145" s="190">
        <v>9395</v>
      </c>
      <c r="F145" s="190">
        <v>7516</v>
      </c>
      <c r="G145" s="190">
        <v>5637</v>
      </c>
      <c r="H145" s="190">
        <v>3758</v>
      </c>
      <c r="I145" s="194">
        <f t="shared" si="2"/>
        <v>1.0503074343208496</v>
      </c>
    </row>
    <row r="146" spans="1:9" x14ac:dyDescent="0.25">
      <c r="A146" s="191"/>
      <c r="B146" s="189" t="s">
        <v>890</v>
      </c>
      <c r="C146" s="190">
        <v>17890</v>
      </c>
      <c r="D146" s="190">
        <v>18790</v>
      </c>
      <c r="E146" s="188"/>
      <c r="F146" s="188"/>
      <c r="G146" s="188"/>
      <c r="H146" s="188"/>
      <c r="I146" s="194">
        <f t="shared" si="2"/>
        <v>1.0503074343208496</v>
      </c>
    </row>
    <row r="147" spans="1:9" x14ac:dyDescent="0.25">
      <c r="A147" s="191"/>
      <c r="B147" s="189" t="s">
        <v>891</v>
      </c>
      <c r="C147" s="190">
        <v>13070</v>
      </c>
      <c r="D147" s="190">
        <v>13710</v>
      </c>
      <c r="E147" s="188"/>
      <c r="F147" s="188"/>
      <c r="G147" s="188"/>
      <c r="H147" s="188"/>
      <c r="I147" s="194">
        <f t="shared" si="2"/>
        <v>1.0489671002295333</v>
      </c>
    </row>
    <row r="148" spans="1:9" x14ac:dyDescent="0.25">
      <c r="A148" s="191"/>
      <c r="B148" s="189" t="s">
        <v>892</v>
      </c>
      <c r="C148" s="190">
        <v>13070</v>
      </c>
      <c r="D148" s="190">
        <v>13710</v>
      </c>
      <c r="E148" s="188"/>
      <c r="F148" s="188"/>
      <c r="G148" s="188"/>
      <c r="H148" s="188"/>
      <c r="I148" s="194">
        <f t="shared" si="2"/>
        <v>1.0489671002295333</v>
      </c>
    </row>
    <row r="149" spans="1:9" x14ac:dyDescent="0.25">
      <c r="A149" s="191"/>
      <c r="B149" s="189" t="s">
        <v>894</v>
      </c>
      <c r="C149" s="190">
        <v>13070</v>
      </c>
      <c r="D149" s="190">
        <v>13710</v>
      </c>
      <c r="E149" s="188"/>
      <c r="F149" s="188"/>
      <c r="G149" s="188"/>
      <c r="H149" s="188"/>
      <c r="I149" s="194">
        <f t="shared" si="2"/>
        <v>1.0489671002295333</v>
      </c>
    </row>
    <row r="150" spans="1:9" x14ac:dyDescent="0.25">
      <c r="A150" s="191"/>
      <c r="B150" s="189" t="s">
        <v>896</v>
      </c>
      <c r="C150" s="190">
        <v>13070</v>
      </c>
      <c r="D150" s="190">
        <v>13710</v>
      </c>
      <c r="E150" s="188"/>
      <c r="F150" s="188"/>
      <c r="G150" s="188"/>
      <c r="H150" s="188"/>
      <c r="I150" s="194">
        <f t="shared" si="2"/>
        <v>1.0489671002295333</v>
      </c>
    </row>
    <row r="151" spans="1:9" x14ac:dyDescent="0.25">
      <c r="A151" s="191"/>
      <c r="B151" s="189" t="s">
        <v>898</v>
      </c>
      <c r="C151" s="190">
        <v>10380</v>
      </c>
      <c r="D151" s="190">
        <v>10870</v>
      </c>
      <c r="E151" s="188"/>
      <c r="F151" s="188"/>
      <c r="G151" s="188"/>
      <c r="H151" s="188"/>
      <c r="I151" s="194">
        <f t="shared" si="2"/>
        <v>1.0472061657032756</v>
      </c>
    </row>
    <row r="152" spans="1:9" x14ac:dyDescent="0.25">
      <c r="A152" s="191"/>
      <c r="B152" s="189" t="s">
        <v>900</v>
      </c>
      <c r="C152" s="190">
        <v>10380</v>
      </c>
      <c r="D152" s="190">
        <v>10870</v>
      </c>
      <c r="E152" s="188"/>
      <c r="F152" s="188"/>
      <c r="G152" s="188"/>
      <c r="H152" s="188"/>
      <c r="I152" s="194">
        <f t="shared" si="2"/>
        <v>1.0472061657032756</v>
      </c>
    </row>
    <row r="153" spans="1:9" x14ac:dyDescent="0.25">
      <c r="A153" s="191"/>
      <c r="B153" s="189" t="s">
        <v>902</v>
      </c>
      <c r="C153" s="190">
        <v>10380</v>
      </c>
      <c r="D153" s="190">
        <v>10870</v>
      </c>
      <c r="E153" s="188"/>
      <c r="F153" s="188"/>
      <c r="G153" s="188"/>
      <c r="H153" s="188"/>
      <c r="I153" s="194">
        <f t="shared" si="2"/>
        <v>1.0472061657032756</v>
      </c>
    </row>
    <row r="154" spans="1:9" x14ac:dyDescent="0.25">
      <c r="A154" s="191"/>
      <c r="B154" s="189" t="s">
        <v>904</v>
      </c>
      <c r="C154" s="190">
        <v>10380</v>
      </c>
      <c r="D154" s="190">
        <v>10870</v>
      </c>
      <c r="E154" s="188"/>
      <c r="F154" s="188"/>
      <c r="G154" s="188"/>
      <c r="H154" s="188"/>
      <c r="I154" s="194">
        <f t="shared" si="2"/>
        <v>1.0472061657032756</v>
      </c>
    </row>
    <row r="155" spans="1:9" x14ac:dyDescent="0.25">
      <c r="A155" s="191"/>
      <c r="B155" s="189" t="s">
        <v>906</v>
      </c>
      <c r="C155" s="190">
        <v>10380</v>
      </c>
      <c r="D155" s="190">
        <v>10870</v>
      </c>
      <c r="E155" s="188"/>
      <c r="F155" s="188"/>
      <c r="G155" s="188"/>
      <c r="H155" s="188"/>
      <c r="I155" s="194">
        <f t="shared" si="2"/>
        <v>1.0472061657032756</v>
      </c>
    </row>
    <row r="156" spans="1:9" x14ac:dyDescent="0.25">
      <c r="A156" s="191"/>
      <c r="B156" s="189" t="s">
        <v>908</v>
      </c>
      <c r="C156" s="190">
        <v>10380</v>
      </c>
      <c r="D156" s="190">
        <v>10870</v>
      </c>
      <c r="E156" s="188"/>
      <c r="F156" s="188"/>
      <c r="G156" s="188"/>
      <c r="H156" s="188"/>
      <c r="I156" s="194">
        <f t="shared" si="2"/>
        <v>1.0472061657032756</v>
      </c>
    </row>
    <row r="157" spans="1:9" x14ac:dyDescent="0.25">
      <c r="A157" s="191"/>
      <c r="B157" s="189" t="s">
        <v>910</v>
      </c>
      <c r="C157" s="190">
        <v>10380</v>
      </c>
      <c r="D157" s="190">
        <v>10870</v>
      </c>
      <c r="E157" s="188"/>
      <c r="F157" s="188"/>
      <c r="G157" s="188"/>
      <c r="H157" s="188"/>
      <c r="I157" s="194">
        <f t="shared" si="2"/>
        <v>1.0472061657032756</v>
      </c>
    </row>
    <row r="158" spans="1:9" x14ac:dyDescent="0.25">
      <c r="A158" s="191"/>
      <c r="B158" s="189" t="s">
        <v>912</v>
      </c>
      <c r="C158" s="190">
        <v>10380</v>
      </c>
      <c r="D158" s="190">
        <v>10870</v>
      </c>
      <c r="E158" s="188"/>
      <c r="F158" s="188"/>
      <c r="G158" s="188"/>
      <c r="H158" s="188"/>
      <c r="I158" s="194">
        <f t="shared" si="2"/>
        <v>1.0472061657032756</v>
      </c>
    </row>
    <row r="159" spans="1:9" x14ac:dyDescent="0.25">
      <c r="A159" s="191"/>
      <c r="B159" s="189" t="s">
        <v>914</v>
      </c>
      <c r="C159" s="190">
        <v>10380</v>
      </c>
      <c r="D159" s="190">
        <v>10870</v>
      </c>
      <c r="E159" s="188"/>
      <c r="F159" s="188"/>
      <c r="G159" s="188"/>
      <c r="H159" s="188"/>
      <c r="I159" s="194">
        <f t="shared" si="2"/>
        <v>1.0472061657032756</v>
      </c>
    </row>
    <row r="160" spans="1:9" x14ac:dyDescent="0.25">
      <c r="A160" s="191"/>
      <c r="B160" s="189" t="s">
        <v>916</v>
      </c>
      <c r="C160" s="190">
        <v>10380</v>
      </c>
      <c r="D160" s="190">
        <v>10870</v>
      </c>
      <c r="E160" s="188"/>
      <c r="F160" s="188"/>
      <c r="G160" s="188"/>
      <c r="H160" s="188"/>
      <c r="I160" s="194">
        <f t="shared" si="2"/>
        <v>1.0472061657032756</v>
      </c>
    </row>
    <row r="161" spans="1:9" x14ac:dyDescent="0.25">
      <c r="A161" s="191"/>
      <c r="B161" s="189" t="s">
        <v>918</v>
      </c>
      <c r="C161" s="190">
        <v>10380</v>
      </c>
      <c r="D161" s="190">
        <v>10870</v>
      </c>
      <c r="E161" s="188"/>
      <c r="F161" s="188"/>
      <c r="G161" s="188"/>
      <c r="H161" s="188"/>
      <c r="I161" s="194">
        <f t="shared" si="2"/>
        <v>1.0472061657032756</v>
      </c>
    </row>
    <row r="162" spans="1:9" x14ac:dyDescent="0.25">
      <c r="A162" s="191"/>
      <c r="B162" s="189" t="s">
        <v>920</v>
      </c>
      <c r="C162" s="190">
        <v>10380</v>
      </c>
      <c r="D162" s="190">
        <v>10870</v>
      </c>
      <c r="E162" s="188"/>
      <c r="F162" s="188"/>
      <c r="G162" s="188"/>
      <c r="H162" s="188"/>
      <c r="I162" s="194">
        <f t="shared" si="2"/>
        <v>1.0472061657032756</v>
      </c>
    </row>
    <row r="163" spans="1:9" x14ac:dyDescent="0.25">
      <c r="A163" s="191"/>
      <c r="B163" s="189" t="s">
        <v>922</v>
      </c>
      <c r="C163" s="190">
        <v>10380</v>
      </c>
      <c r="D163" s="190">
        <v>10870</v>
      </c>
      <c r="E163" s="188"/>
      <c r="F163" s="188"/>
      <c r="G163" s="188"/>
      <c r="H163" s="188"/>
      <c r="I163" s="194">
        <f t="shared" si="2"/>
        <v>1.0472061657032756</v>
      </c>
    </row>
    <row r="164" spans="1:9" x14ac:dyDescent="0.25">
      <c r="A164" s="191"/>
      <c r="B164" s="189" t="s">
        <v>924</v>
      </c>
      <c r="C164" s="190">
        <v>10380</v>
      </c>
      <c r="D164" s="190">
        <v>10870</v>
      </c>
      <c r="E164" s="188"/>
      <c r="F164" s="188"/>
      <c r="G164" s="188"/>
      <c r="H164" s="188"/>
      <c r="I164" s="194">
        <f t="shared" si="2"/>
        <v>1.0472061657032756</v>
      </c>
    </row>
    <row r="165" spans="1:9" x14ac:dyDescent="0.25">
      <c r="A165" s="191"/>
      <c r="B165" s="189" t="s">
        <v>926</v>
      </c>
      <c r="C165" s="190">
        <v>10380</v>
      </c>
      <c r="D165" s="190">
        <v>10870</v>
      </c>
      <c r="E165" s="188"/>
      <c r="F165" s="188"/>
      <c r="G165" s="188"/>
      <c r="H165" s="188"/>
      <c r="I165" s="194">
        <f t="shared" si="2"/>
        <v>1.0472061657032756</v>
      </c>
    </row>
    <row r="166" spans="1:9" x14ac:dyDescent="0.25">
      <c r="A166" s="191"/>
      <c r="B166" s="189" t="s">
        <v>928</v>
      </c>
      <c r="C166" s="190">
        <v>10380</v>
      </c>
      <c r="D166" s="190">
        <v>10870</v>
      </c>
      <c r="E166" s="188"/>
      <c r="F166" s="188"/>
      <c r="G166" s="188"/>
      <c r="H166" s="188"/>
      <c r="I166" s="194">
        <f t="shared" si="2"/>
        <v>1.0472061657032756</v>
      </c>
    </row>
    <row r="167" spans="1:9" x14ac:dyDescent="0.25">
      <c r="A167" s="191"/>
      <c r="B167" s="189" t="s">
        <v>930</v>
      </c>
      <c r="C167" s="190">
        <v>10380</v>
      </c>
      <c r="D167" s="190">
        <v>10870</v>
      </c>
      <c r="E167" s="188"/>
      <c r="F167" s="188"/>
      <c r="G167" s="188"/>
      <c r="H167" s="188"/>
      <c r="I167" s="194">
        <f t="shared" si="2"/>
        <v>1.0472061657032756</v>
      </c>
    </row>
    <row r="168" spans="1:9" x14ac:dyDescent="0.25">
      <c r="A168" s="191"/>
      <c r="B168" s="189" t="s">
        <v>932</v>
      </c>
      <c r="C168" s="190">
        <v>10380</v>
      </c>
      <c r="D168" s="190">
        <v>10870</v>
      </c>
      <c r="E168" s="188"/>
      <c r="F168" s="188"/>
      <c r="G168" s="188"/>
      <c r="H168" s="188"/>
      <c r="I168" s="194">
        <f t="shared" si="2"/>
        <v>1.0472061657032756</v>
      </c>
    </row>
    <row r="169" spans="1:9" x14ac:dyDescent="0.25">
      <c r="A169" s="191"/>
      <c r="B169" s="189" t="s">
        <v>934</v>
      </c>
      <c r="C169" s="190">
        <v>10380</v>
      </c>
      <c r="D169" s="190">
        <v>10870</v>
      </c>
      <c r="E169" s="188"/>
      <c r="F169" s="188"/>
      <c r="G169" s="188"/>
      <c r="H169" s="188"/>
      <c r="I169" s="194">
        <f t="shared" si="2"/>
        <v>1.0472061657032756</v>
      </c>
    </row>
    <row r="170" spans="1:9" x14ac:dyDescent="0.25">
      <c r="A170" s="191"/>
      <c r="B170" s="189" t="s">
        <v>936</v>
      </c>
      <c r="C170" s="190">
        <v>10380</v>
      </c>
      <c r="D170" s="190">
        <v>10870</v>
      </c>
      <c r="E170" s="188"/>
      <c r="F170" s="188"/>
      <c r="G170" s="188"/>
      <c r="H170" s="188"/>
      <c r="I170" s="194">
        <f t="shared" si="2"/>
        <v>1.0472061657032756</v>
      </c>
    </row>
    <row r="171" spans="1:9" x14ac:dyDescent="0.25">
      <c r="A171" s="191"/>
      <c r="B171" s="189" t="s">
        <v>938</v>
      </c>
      <c r="C171" s="190">
        <v>10380</v>
      </c>
      <c r="D171" s="190">
        <v>10870</v>
      </c>
      <c r="E171" s="188"/>
      <c r="F171" s="188"/>
      <c r="G171" s="188"/>
      <c r="H171" s="188"/>
      <c r="I171" s="194">
        <f t="shared" si="2"/>
        <v>1.0472061657032756</v>
      </c>
    </row>
    <row r="172" spans="1:9" x14ac:dyDescent="0.25">
      <c r="A172" s="191"/>
      <c r="B172" s="189" t="s">
        <v>940</v>
      </c>
      <c r="C172" s="190">
        <v>10380</v>
      </c>
      <c r="D172" s="190">
        <v>10870</v>
      </c>
      <c r="E172" s="188"/>
      <c r="F172" s="188"/>
      <c r="G172" s="188"/>
      <c r="H172" s="188"/>
      <c r="I172" s="194">
        <f t="shared" si="2"/>
        <v>1.0472061657032756</v>
      </c>
    </row>
    <row r="173" spans="1:9" x14ac:dyDescent="0.25">
      <c r="A173" s="191"/>
      <c r="B173" s="189" t="s">
        <v>942</v>
      </c>
      <c r="C173" s="190">
        <v>10380</v>
      </c>
      <c r="D173" s="190">
        <v>10870</v>
      </c>
      <c r="E173" s="188"/>
      <c r="F173" s="188"/>
      <c r="G173" s="188"/>
      <c r="H173" s="188"/>
      <c r="I173" s="194">
        <f t="shared" si="2"/>
        <v>1.0472061657032756</v>
      </c>
    </row>
    <row r="174" spans="1:9" x14ac:dyDescent="0.25">
      <c r="A174" s="191"/>
      <c r="B174" s="189" t="s">
        <v>944</v>
      </c>
      <c r="C174" s="190">
        <v>10380</v>
      </c>
      <c r="D174" s="190">
        <v>10870</v>
      </c>
      <c r="E174" s="188"/>
      <c r="F174" s="188"/>
      <c r="G174" s="188"/>
      <c r="H174" s="188"/>
      <c r="I174" s="194">
        <f t="shared" si="2"/>
        <v>1.0472061657032756</v>
      </c>
    </row>
    <row r="175" spans="1:9" x14ac:dyDescent="0.25">
      <c r="A175" s="191"/>
      <c r="B175" s="189" t="s">
        <v>946</v>
      </c>
      <c r="C175" s="190">
        <v>30880</v>
      </c>
      <c r="D175" s="190">
        <v>32460</v>
      </c>
      <c r="E175" s="188"/>
      <c r="F175" s="188"/>
      <c r="G175" s="188"/>
      <c r="H175" s="188"/>
      <c r="I175" s="194">
        <f t="shared" si="2"/>
        <v>1.0511658031088082</v>
      </c>
    </row>
    <row r="176" spans="1:9" x14ac:dyDescent="0.25">
      <c r="A176" s="191"/>
      <c r="B176" s="189" t="s">
        <v>869</v>
      </c>
      <c r="C176" s="190">
        <v>21610</v>
      </c>
      <c r="D176" s="190">
        <v>22720</v>
      </c>
      <c r="E176" s="188"/>
      <c r="F176" s="188"/>
      <c r="G176" s="188"/>
      <c r="H176" s="188"/>
      <c r="I176" s="194">
        <f t="shared" si="2"/>
        <v>1.051365108745951</v>
      </c>
    </row>
    <row r="177" spans="1:9" x14ac:dyDescent="0.25">
      <c r="A177" s="191"/>
      <c r="B177" s="189" t="s">
        <v>949</v>
      </c>
      <c r="C177" s="190">
        <v>19850</v>
      </c>
      <c r="D177" s="190">
        <v>20980</v>
      </c>
      <c r="E177" s="188"/>
      <c r="F177" s="188"/>
      <c r="G177" s="188"/>
      <c r="H177" s="188"/>
      <c r="I177" s="194">
        <f t="shared" si="2"/>
        <v>1.056926952141058</v>
      </c>
    </row>
    <row r="178" spans="1:9" x14ac:dyDescent="0.25">
      <c r="A178" s="191"/>
      <c r="B178" s="189" t="s">
        <v>951</v>
      </c>
      <c r="C178" s="190">
        <v>17890</v>
      </c>
      <c r="D178" s="190">
        <v>18790</v>
      </c>
      <c r="E178" s="188"/>
      <c r="F178" s="188"/>
      <c r="G178" s="188"/>
      <c r="H178" s="188"/>
      <c r="I178" s="194">
        <f t="shared" si="2"/>
        <v>1.0503074343208496</v>
      </c>
    </row>
    <row r="179" spans="1:9" x14ac:dyDescent="0.25">
      <c r="A179" s="191"/>
      <c r="B179" s="189" t="s">
        <v>953</v>
      </c>
      <c r="C179" s="190">
        <v>17890</v>
      </c>
      <c r="D179" s="190">
        <v>18790</v>
      </c>
      <c r="E179" s="188"/>
      <c r="F179" s="188"/>
      <c r="G179" s="188"/>
      <c r="H179" s="188"/>
      <c r="I179" s="194">
        <f t="shared" si="2"/>
        <v>1.0503074343208496</v>
      </c>
    </row>
    <row r="180" spans="1:9" x14ac:dyDescent="0.25">
      <c r="A180" s="191"/>
      <c r="B180" s="189" t="s">
        <v>870</v>
      </c>
      <c r="C180" s="190">
        <v>13070</v>
      </c>
      <c r="D180" s="190">
        <v>13710</v>
      </c>
      <c r="E180" s="188"/>
      <c r="F180" s="188"/>
      <c r="G180" s="188"/>
      <c r="H180" s="188"/>
      <c r="I180" s="194">
        <f t="shared" si="2"/>
        <v>1.0489671002295333</v>
      </c>
    </row>
    <row r="181" spans="1:9" x14ac:dyDescent="0.25">
      <c r="A181" s="191"/>
      <c r="B181" s="189" t="s">
        <v>956</v>
      </c>
      <c r="C181" s="190">
        <v>13070</v>
      </c>
      <c r="D181" s="190">
        <v>13710</v>
      </c>
      <c r="E181" s="188"/>
      <c r="F181" s="188"/>
      <c r="G181" s="188"/>
      <c r="H181" s="188"/>
      <c r="I181" s="194">
        <f t="shared" si="2"/>
        <v>1.0489671002295333</v>
      </c>
    </row>
    <row r="182" spans="1:9" x14ac:dyDescent="0.25">
      <c r="A182" s="191"/>
      <c r="B182" s="189" t="s">
        <v>958</v>
      </c>
      <c r="C182" s="190">
        <v>10380</v>
      </c>
      <c r="D182" s="190">
        <v>10870</v>
      </c>
      <c r="E182" s="188"/>
      <c r="F182" s="188"/>
      <c r="G182" s="188"/>
      <c r="H182" s="188"/>
      <c r="I182" s="194">
        <f t="shared" si="2"/>
        <v>1.0472061657032756</v>
      </c>
    </row>
    <row r="183" spans="1:9" ht="25.5" x14ac:dyDescent="0.25">
      <c r="A183" s="185">
        <v>7</v>
      </c>
      <c r="B183" s="187" t="s">
        <v>959</v>
      </c>
      <c r="C183" s="188"/>
      <c r="D183" s="188"/>
      <c r="E183" s="188"/>
      <c r="F183" s="188"/>
      <c r="G183" s="188"/>
      <c r="H183" s="188"/>
      <c r="I183" s="194"/>
    </row>
    <row r="184" spans="1:9" x14ac:dyDescent="0.25">
      <c r="A184" s="191"/>
      <c r="B184" s="189" t="s">
        <v>960</v>
      </c>
      <c r="C184" s="190">
        <v>19850</v>
      </c>
      <c r="D184" s="190">
        <v>20980</v>
      </c>
      <c r="E184" s="188"/>
      <c r="F184" s="188"/>
      <c r="G184" s="188"/>
      <c r="H184" s="188"/>
      <c r="I184" s="194">
        <f t="shared" si="2"/>
        <v>1.056926952141058</v>
      </c>
    </row>
    <row r="185" spans="1:9" x14ac:dyDescent="0.25">
      <c r="A185" s="191"/>
      <c r="B185" s="189" t="s">
        <v>961</v>
      </c>
      <c r="C185" s="190">
        <v>17890</v>
      </c>
      <c r="D185" s="190">
        <v>18790</v>
      </c>
      <c r="E185" s="188"/>
      <c r="F185" s="188"/>
      <c r="G185" s="188"/>
      <c r="H185" s="188"/>
      <c r="I185" s="194">
        <f t="shared" si="2"/>
        <v>1.0503074343208496</v>
      </c>
    </row>
    <row r="186" spans="1:9" x14ac:dyDescent="0.25">
      <c r="A186" s="191"/>
      <c r="B186" s="189" t="s">
        <v>962</v>
      </c>
      <c r="C186" s="190">
        <v>10380</v>
      </c>
      <c r="D186" s="190">
        <v>10870</v>
      </c>
      <c r="E186" s="188"/>
      <c r="F186" s="188"/>
      <c r="G186" s="188"/>
      <c r="H186" s="188"/>
      <c r="I186" s="194">
        <f t="shared" si="2"/>
        <v>1.0472061657032756</v>
      </c>
    </row>
    <row r="187" spans="1:9" x14ac:dyDescent="0.25">
      <c r="A187" s="191"/>
      <c r="B187" s="189" t="s">
        <v>963</v>
      </c>
      <c r="C187" s="190">
        <v>18540</v>
      </c>
      <c r="D187" s="190">
        <v>19520</v>
      </c>
      <c r="E187" s="188"/>
      <c r="F187" s="188"/>
      <c r="G187" s="188"/>
      <c r="H187" s="188"/>
      <c r="I187" s="194">
        <f t="shared" si="2"/>
        <v>1.0528586839266452</v>
      </c>
    </row>
    <row r="188" spans="1:9" x14ac:dyDescent="0.25">
      <c r="A188" s="191"/>
      <c r="B188" s="189" t="s">
        <v>964</v>
      </c>
      <c r="C188" s="190">
        <v>10380</v>
      </c>
      <c r="D188" s="190">
        <v>10870</v>
      </c>
      <c r="E188" s="188"/>
      <c r="F188" s="188"/>
      <c r="G188" s="188"/>
      <c r="H188" s="188"/>
      <c r="I188" s="194">
        <f t="shared" si="2"/>
        <v>1.0472061657032756</v>
      </c>
    </row>
    <row r="189" spans="1:9" x14ac:dyDescent="0.25">
      <c r="A189" s="191"/>
      <c r="B189" s="189" t="s">
        <v>965</v>
      </c>
      <c r="C189" s="190">
        <v>10380</v>
      </c>
      <c r="D189" s="190">
        <v>10870</v>
      </c>
      <c r="E189" s="188"/>
      <c r="F189" s="188"/>
      <c r="G189" s="188"/>
      <c r="H189" s="188"/>
      <c r="I189" s="194">
        <f t="shared" si="2"/>
        <v>1.0472061657032756</v>
      </c>
    </row>
    <row r="190" spans="1:9" x14ac:dyDescent="0.25">
      <c r="A190" s="191"/>
      <c r="B190" s="189" t="s">
        <v>966</v>
      </c>
      <c r="C190" s="190">
        <v>9320</v>
      </c>
      <c r="D190" s="190">
        <v>9790</v>
      </c>
      <c r="E190" s="188"/>
      <c r="F190" s="188"/>
      <c r="G190" s="188"/>
      <c r="H190" s="188"/>
      <c r="I190" s="194">
        <f t="shared" si="2"/>
        <v>1.0504291845493563</v>
      </c>
    </row>
    <row r="191" spans="1:9" x14ac:dyDescent="0.25">
      <c r="A191" s="191"/>
      <c r="B191" s="189" t="s">
        <v>967</v>
      </c>
      <c r="C191" s="190">
        <v>9320</v>
      </c>
      <c r="D191" s="190">
        <v>9790</v>
      </c>
      <c r="E191" s="188"/>
      <c r="F191" s="188"/>
      <c r="G191" s="188"/>
      <c r="H191" s="188"/>
      <c r="I191" s="194">
        <f t="shared" si="2"/>
        <v>1.0504291845493563</v>
      </c>
    </row>
    <row r="192" spans="1:9" x14ac:dyDescent="0.25">
      <c r="A192" s="191"/>
      <c r="B192" s="189" t="s">
        <v>968</v>
      </c>
      <c r="C192" s="190">
        <v>9320</v>
      </c>
      <c r="D192" s="190">
        <v>9790</v>
      </c>
      <c r="E192" s="188"/>
      <c r="F192" s="188"/>
      <c r="G192" s="188"/>
      <c r="H192" s="188"/>
      <c r="I192" s="194">
        <f t="shared" si="2"/>
        <v>1.0504291845493563</v>
      </c>
    </row>
    <row r="193" spans="1:9" ht="25.5" x14ac:dyDescent="0.25">
      <c r="A193" s="185">
        <v>8</v>
      </c>
      <c r="B193" s="187" t="s">
        <v>992</v>
      </c>
      <c r="C193" s="188"/>
      <c r="D193" s="188"/>
      <c r="E193" s="188"/>
      <c r="F193" s="188"/>
      <c r="G193" s="188"/>
      <c r="H193" s="188"/>
      <c r="I193" s="194"/>
    </row>
    <row r="194" spans="1:9" x14ac:dyDescent="0.25">
      <c r="A194" s="191"/>
      <c r="B194" s="189" t="s">
        <v>890</v>
      </c>
      <c r="C194" s="190">
        <v>22570</v>
      </c>
      <c r="D194" s="190">
        <v>23650</v>
      </c>
      <c r="E194" s="188"/>
      <c r="F194" s="188"/>
      <c r="G194" s="188"/>
      <c r="H194" s="188"/>
      <c r="I194" s="194">
        <f t="shared" si="2"/>
        <v>1.0478511298183428</v>
      </c>
    </row>
    <row r="195" spans="1:9" x14ac:dyDescent="0.25">
      <c r="A195" s="191"/>
      <c r="B195" s="189" t="s">
        <v>889</v>
      </c>
      <c r="C195" s="190">
        <v>22570</v>
      </c>
      <c r="D195" s="190">
        <v>23650</v>
      </c>
      <c r="E195" s="188"/>
      <c r="F195" s="188"/>
      <c r="G195" s="188"/>
      <c r="H195" s="188"/>
      <c r="I195" s="194">
        <f t="shared" si="2"/>
        <v>1.0478511298183428</v>
      </c>
    </row>
    <row r="196" spans="1:9" x14ac:dyDescent="0.25">
      <c r="A196" s="191"/>
      <c r="B196" s="189" t="s">
        <v>993</v>
      </c>
      <c r="C196" s="190">
        <v>20850</v>
      </c>
      <c r="D196" s="190">
        <v>21830</v>
      </c>
      <c r="E196" s="188"/>
      <c r="F196" s="188"/>
      <c r="G196" s="188"/>
      <c r="H196" s="188"/>
      <c r="I196" s="194">
        <f t="shared" si="2"/>
        <v>1.0470023980815348</v>
      </c>
    </row>
    <row r="197" spans="1:9" x14ac:dyDescent="0.25">
      <c r="A197" s="191"/>
      <c r="B197" s="189" t="s">
        <v>994</v>
      </c>
      <c r="C197" s="190">
        <v>18400</v>
      </c>
      <c r="D197" s="190">
        <v>19320</v>
      </c>
      <c r="E197" s="188"/>
      <c r="F197" s="188"/>
      <c r="G197" s="188"/>
      <c r="H197" s="188"/>
      <c r="I197" s="194">
        <f t="shared" si="2"/>
        <v>1.05</v>
      </c>
    </row>
    <row r="198" spans="1:9" x14ac:dyDescent="0.25">
      <c r="A198" s="191"/>
      <c r="B198" s="189" t="s">
        <v>995</v>
      </c>
      <c r="C198" s="190">
        <v>18400</v>
      </c>
      <c r="D198" s="190">
        <v>19320</v>
      </c>
      <c r="E198" s="188"/>
      <c r="F198" s="188"/>
      <c r="G198" s="188"/>
      <c r="H198" s="188"/>
      <c r="I198" s="194">
        <f t="shared" ref="I198:I222" si="3">D198/C198</f>
        <v>1.05</v>
      </c>
    </row>
    <row r="199" spans="1:9" x14ac:dyDescent="0.25">
      <c r="A199" s="191"/>
      <c r="B199" s="189" t="s">
        <v>996</v>
      </c>
      <c r="C199" s="190">
        <v>18400</v>
      </c>
      <c r="D199" s="190">
        <v>19320</v>
      </c>
      <c r="E199" s="188"/>
      <c r="F199" s="188"/>
      <c r="G199" s="188"/>
      <c r="H199" s="188"/>
      <c r="I199" s="194">
        <f t="shared" si="3"/>
        <v>1.05</v>
      </c>
    </row>
    <row r="200" spans="1:9" x14ac:dyDescent="0.25">
      <c r="A200" s="191"/>
      <c r="B200" s="189" t="s">
        <v>998</v>
      </c>
      <c r="C200" s="190">
        <v>18400</v>
      </c>
      <c r="D200" s="190">
        <v>19320</v>
      </c>
      <c r="E200" s="188"/>
      <c r="F200" s="188"/>
      <c r="G200" s="188"/>
      <c r="H200" s="188"/>
      <c r="I200" s="194">
        <f t="shared" si="3"/>
        <v>1.05</v>
      </c>
    </row>
    <row r="201" spans="1:9" x14ac:dyDescent="0.25">
      <c r="A201" s="191"/>
      <c r="B201" s="189" t="s">
        <v>1000</v>
      </c>
      <c r="C201" s="190">
        <v>16980</v>
      </c>
      <c r="D201" s="190">
        <v>17910</v>
      </c>
      <c r="E201" s="188"/>
      <c r="F201" s="188"/>
      <c r="G201" s="188"/>
      <c r="H201" s="188"/>
      <c r="I201" s="194">
        <f t="shared" si="3"/>
        <v>1.0547703180212014</v>
      </c>
    </row>
    <row r="202" spans="1:9" x14ac:dyDescent="0.25">
      <c r="A202" s="191"/>
      <c r="B202" s="189" t="s">
        <v>1002</v>
      </c>
      <c r="C202" s="190">
        <v>16980</v>
      </c>
      <c r="D202" s="190">
        <v>17910</v>
      </c>
      <c r="E202" s="188"/>
      <c r="F202" s="188"/>
      <c r="G202" s="188"/>
      <c r="H202" s="188"/>
      <c r="I202" s="194">
        <f t="shared" si="3"/>
        <v>1.0547703180212014</v>
      </c>
    </row>
    <row r="203" spans="1:9" x14ac:dyDescent="0.25">
      <c r="A203" s="191"/>
      <c r="B203" s="189" t="s">
        <v>1004</v>
      </c>
      <c r="C203" s="190">
        <v>22570</v>
      </c>
      <c r="D203" s="190">
        <v>23650</v>
      </c>
      <c r="E203" s="188"/>
      <c r="F203" s="188"/>
      <c r="G203" s="188"/>
      <c r="H203" s="188"/>
      <c r="I203" s="194">
        <f t="shared" si="3"/>
        <v>1.0478511298183428</v>
      </c>
    </row>
    <row r="204" spans="1:9" x14ac:dyDescent="0.25">
      <c r="A204" s="191"/>
      <c r="B204" s="189" t="s">
        <v>1006</v>
      </c>
      <c r="C204" s="190">
        <v>20850</v>
      </c>
      <c r="D204" s="190">
        <v>21830</v>
      </c>
      <c r="E204" s="188"/>
      <c r="F204" s="188"/>
      <c r="G204" s="188"/>
      <c r="H204" s="188"/>
      <c r="I204" s="194">
        <f t="shared" si="3"/>
        <v>1.0470023980815348</v>
      </c>
    </row>
    <row r="205" spans="1:9" x14ac:dyDescent="0.25">
      <c r="A205" s="191"/>
      <c r="B205" s="189" t="s">
        <v>1008</v>
      </c>
      <c r="C205" s="190">
        <v>18400</v>
      </c>
      <c r="D205" s="190">
        <v>19320</v>
      </c>
      <c r="E205" s="188"/>
      <c r="F205" s="188"/>
      <c r="G205" s="188"/>
      <c r="H205" s="188"/>
      <c r="I205" s="194">
        <f t="shared" si="3"/>
        <v>1.05</v>
      </c>
    </row>
    <row r="206" spans="1:9" x14ac:dyDescent="0.25">
      <c r="A206" s="191"/>
      <c r="B206" s="189" t="s">
        <v>1010</v>
      </c>
      <c r="C206" s="190">
        <v>16980</v>
      </c>
      <c r="D206" s="190">
        <v>17910</v>
      </c>
      <c r="E206" s="188"/>
      <c r="F206" s="188"/>
      <c r="G206" s="188"/>
      <c r="H206" s="188"/>
      <c r="I206" s="194">
        <f t="shared" si="3"/>
        <v>1.0547703180212014</v>
      </c>
    </row>
    <row r="207" spans="1:9" x14ac:dyDescent="0.25">
      <c r="A207" s="185">
        <v>9</v>
      </c>
      <c r="B207" s="187" t="s">
        <v>1011</v>
      </c>
      <c r="C207" s="188"/>
      <c r="D207" s="188"/>
      <c r="E207" s="188"/>
      <c r="F207" s="188"/>
      <c r="G207" s="188"/>
      <c r="H207" s="188"/>
      <c r="I207" s="194"/>
    </row>
    <row r="208" spans="1:9" x14ac:dyDescent="0.25">
      <c r="A208" s="191"/>
      <c r="B208" s="189" t="s">
        <v>1012</v>
      </c>
      <c r="C208" s="190">
        <v>22570</v>
      </c>
      <c r="D208" s="190">
        <v>23650</v>
      </c>
      <c r="E208" s="188"/>
      <c r="F208" s="188"/>
      <c r="G208" s="188"/>
      <c r="H208" s="188"/>
      <c r="I208" s="194">
        <f t="shared" si="3"/>
        <v>1.0478511298183428</v>
      </c>
    </row>
    <row r="209" spans="1:9" x14ac:dyDescent="0.25">
      <c r="A209" s="191"/>
      <c r="B209" s="189" t="s">
        <v>1013</v>
      </c>
      <c r="C209" s="190">
        <v>16980</v>
      </c>
      <c r="D209" s="190">
        <v>17800</v>
      </c>
      <c r="E209" s="188"/>
      <c r="F209" s="188"/>
      <c r="G209" s="188"/>
      <c r="H209" s="188"/>
      <c r="I209" s="194">
        <f t="shared" si="3"/>
        <v>1.0482921083627796</v>
      </c>
    </row>
    <row r="210" spans="1:9" x14ac:dyDescent="0.25">
      <c r="A210" s="185">
        <v>10</v>
      </c>
      <c r="B210" s="187" t="s">
        <v>1016</v>
      </c>
      <c r="C210" s="188"/>
      <c r="D210" s="188"/>
      <c r="E210" s="188"/>
      <c r="F210" s="188"/>
      <c r="G210" s="188"/>
      <c r="H210" s="188"/>
      <c r="I210" s="194"/>
    </row>
    <row r="211" spans="1:9" x14ac:dyDescent="0.25">
      <c r="A211" s="191"/>
      <c r="B211" s="189" t="s">
        <v>1017</v>
      </c>
      <c r="C211" s="190">
        <v>4620</v>
      </c>
      <c r="D211" s="190">
        <v>4860</v>
      </c>
      <c r="E211" s="190">
        <v>2430</v>
      </c>
      <c r="F211" s="190">
        <v>1944</v>
      </c>
      <c r="G211" s="190">
        <v>1458</v>
      </c>
      <c r="H211" s="188">
        <v>972</v>
      </c>
      <c r="I211" s="194">
        <f t="shared" si="3"/>
        <v>1.051948051948052</v>
      </c>
    </row>
    <row r="212" spans="1:9" x14ac:dyDescent="0.25">
      <c r="A212" s="191"/>
      <c r="B212" s="189" t="s">
        <v>1018</v>
      </c>
      <c r="C212" s="190">
        <v>5060</v>
      </c>
      <c r="D212" s="190">
        <v>5330</v>
      </c>
      <c r="E212" s="190">
        <v>2665</v>
      </c>
      <c r="F212" s="190">
        <v>2132</v>
      </c>
      <c r="G212" s="190">
        <v>1599</v>
      </c>
      <c r="H212" s="190">
        <v>1066</v>
      </c>
      <c r="I212" s="194">
        <f t="shared" si="3"/>
        <v>1.0533596837944663</v>
      </c>
    </row>
    <row r="213" spans="1:9" x14ac:dyDescent="0.25">
      <c r="A213" s="185">
        <v>11</v>
      </c>
      <c r="B213" s="187" t="s">
        <v>1019</v>
      </c>
      <c r="C213" s="188"/>
      <c r="D213" s="188"/>
      <c r="E213" s="188"/>
      <c r="F213" s="188"/>
      <c r="G213" s="188"/>
      <c r="H213" s="188"/>
      <c r="I213" s="194"/>
    </row>
    <row r="214" spans="1:9" x14ac:dyDescent="0.25">
      <c r="A214" s="191"/>
      <c r="B214" s="189" t="s">
        <v>1020</v>
      </c>
      <c r="C214" s="190">
        <v>8630</v>
      </c>
      <c r="D214" s="190">
        <v>9040</v>
      </c>
      <c r="E214" s="188"/>
      <c r="F214" s="188"/>
      <c r="G214" s="188"/>
      <c r="H214" s="188"/>
      <c r="I214" s="194">
        <f t="shared" si="3"/>
        <v>1.0475086906141367</v>
      </c>
    </row>
    <row r="215" spans="1:9" x14ac:dyDescent="0.25">
      <c r="A215" s="191"/>
      <c r="B215" s="189" t="s">
        <v>1021</v>
      </c>
      <c r="C215" s="190">
        <v>8630</v>
      </c>
      <c r="D215" s="190">
        <v>9040</v>
      </c>
      <c r="E215" s="188"/>
      <c r="F215" s="188"/>
      <c r="G215" s="188"/>
      <c r="H215" s="188"/>
      <c r="I215" s="194">
        <f t="shared" si="3"/>
        <v>1.0475086906141367</v>
      </c>
    </row>
    <row r="216" spans="1:9" x14ac:dyDescent="0.25">
      <c r="A216" s="191"/>
      <c r="B216" s="189" t="s">
        <v>1023</v>
      </c>
      <c r="C216" s="190">
        <v>9010</v>
      </c>
      <c r="D216" s="190">
        <v>9440</v>
      </c>
      <c r="E216" s="188"/>
      <c r="F216" s="188"/>
      <c r="G216" s="188"/>
      <c r="H216" s="188"/>
      <c r="I216" s="194">
        <f t="shared" si="3"/>
        <v>1.0477247502774696</v>
      </c>
    </row>
    <row r="217" spans="1:9" x14ac:dyDescent="0.25">
      <c r="A217" s="191"/>
      <c r="B217" s="189" t="s">
        <v>1025</v>
      </c>
      <c r="C217" s="190">
        <v>9010</v>
      </c>
      <c r="D217" s="190">
        <v>9440</v>
      </c>
      <c r="E217" s="188"/>
      <c r="F217" s="188"/>
      <c r="G217" s="188"/>
      <c r="H217" s="188"/>
      <c r="I217" s="194">
        <f t="shared" si="3"/>
        <v>1.0477247502774696</v>
      </c>
    </row>
    <row r="218" spans="1:9" x14ac:dyDescent="0.25">
      <c r="A218" s="191"/>
      <c r="B218" s="189" t="s">
        <v>1027</v>
      </c>
      <c r="C218" s="190">
        <v>9010</v>
      </c>
      <c r="D218" s="190">
        <v>9440</v>
      </c>
      <c r="E218" s="188"/>
      <c r="F218" s="188"/>
      <c r="G218" s="188"/>
      <c r="H218" s="188"/>
      <c r="I218" s="194">
        <f t="shared" si="3"/>
        <v>1.0477247502774696</v>
      </c>
    </row>
    <row r="219" spans="1:9" x14ac:dyDescent="0.25">
      <c r="A219" s="191"/>
      <c r="B219" s="189" t="s">
        <v>1029</v>
      </c>
      <c r="C219" s="190">
        <v>9010</v>
      </c>
      <c r="D219" s="190">
        <v>9440</v>
      </c>
      <c r="E219" s="190">
        <v>4720</v>
      </c>
      <c r="F219" s="190">
        <v>3776</v>
      </c>
      <c r="G219" s="190">
        <v>2832</v>
      </c>
      <c r="H219" s="190">
        <v>1888</v>
      </c>
      <c r="I219" s="194">
        <f t="shared" si="3"/>
        <v>1.0477247502774696</v>
      </c>
    </row>
    <row r="220" spans="1:9" x14ac:dyDescent="0.25">
      <c r="A220" s="191"/>
      <c r="B220" s="189" t="s">
        <v>1031</v>
      </c>
      <c r="C220" s="190">
        <v>9010</v>
      </c>
      <c r="D220" s="190">
        <v>9440</v>
      </c>
      <c r="E220" s="188"/>
      <c r="F220" s="188"/>
      <c r="G220" s="188"/>
      <c r="H220" s="188"/>
      <c r="I220" s="194">
        <f t="shared" si="3"/>
        <v>1.0477247502774696</v>
      </c>
    </row>
    <row r="221" spans="1:9" x14ac:dyDescent="0.25">
      <c r="A221" s="191"/>
      <c r="B221" s="189" t="s">
        <v>1033</v>
      </c>
      <c r="C221" s="190">
        <v>9420</v>
      </c>
      <c r="D221" s="190">
        <v>9880</v>
      </c>
      <c r="E221" s="188"/>
      <c r="F221" s="188"/>
      <c r="G221" s="188"/>
      <c r="H221" s="188"/>
      <c r="I221" s="194">
        <f t="shared" si="3"/>
        <v>1.0488322717622081</v>
      </c>
    </row>
    <row r="222" spans="1:9" x14ac:dyDescent="0.25">
      <c r="A222" s="191"/>
      <c r="B222" s="189" t="s">
        <v>1035</v>
      </c>
      <c r="C222" s="190">
        <v>10370</v>
      </c>
      <c r="D222" s="190">
        <v>10870</v>
      </c>
      <c r="E222" s="188"/>
      <c r="F222" s="188"/>
      <c r="G222" s="188"/>
      <c r="H222" s="188"/>
      <c r="I222" s="194">
        <f t="shared" si="3"/>
        <v>1.0482160077145612</v>
      </c>
    </row>
    <row r="223" spans="1:9" x14ac:dyDescent="0.25">
      <c r="A223" s="185" t="s">
        <v>526</v>
      </c>
      <c r="B223" s="187" t="s">
        <v>1271</v>
      </c>
      <c r="C223" s="188"/>
      <c r="D223" s="188"/>
      <c r="E223" s="188"/>
      <c r="F223" s="188"/>
      <c r="G223" s="188"/>
      <c r="H223" s="188"/>
      <c r="I223" s="194"/>
    </row>
    <row r="224" spans="1:9" x14ac:dyDescent="0.25">
      <c r="A224" s="191" t="s">
        <v>1286</v>
      </c>
      <c r="B224" s="187" t="s">
        <v>1215</v>
      </c>
      <c r="C224" s="188"/>
      <c r="D224" s="188"/>
      <c r="E224" s="188"/>
      <c r="F224" s="188"/>
      <c r="G224" s="188"/>
      <c r="H224" s="188"/>
      <c r="I224" s="194"/>
    </row>
    <row r="225" spans="1:9" x14ac:dyDescent="0.25">
      <c r="A225" s="191"/>
      <c r="B225" s="189" t="s">
        <v>971</v>
      </c>
      <c r="C225" s="188"/>
      <c r="D225" s="190">
        <v>9050</v>
      </c>
      <c r="E225" s="188"/>
      <c r="F225" s="188"/>
      <c r="G225" s="188"/>
      <c r="H225" s="188"/>
      <c r="I225" s="194"/>
    </row>
    <row r="226" spans="1:9" x14ac:dyDescent="0.25">
      <c r="A226" s="191"/>
      <c r="B226" s="189" t="s">
        <v>1013</v>
      </c>
      <c r="C226" s="188"/>
      <c r="D226" s="190">
        <v>4820</v>
      </c>
      <c r="E226" s="188"/>
      <c r="F226" s="188"/>
      <c r="G226" s="188"/>
      <c r="H226" s="188"/>
      <c r="I226" s="194"/>
    </row>
    <row r="227" spans="1:9" x14ac:dyDescent="0.25">
      <c r="A227" s="191"/>
      <c r="B227" s="189" t="s">
        <v>1216</v>
      </c>
      <c r="C227" s="188"/>
      <c r="D227" s="190">
        <v>3700</v>
      </c>
      <c r="E227" s="188"/>
      <c r="F227" s="188"/>
      <c r="G227" s="188"/>
      <c r="H227" s="188"/>
      <c r="I227" s="194"/>
    </row>
  </sheetData>
  <autoFilter ref="A2:I227"/>
  <mergeCells count="4">
    <mergeCell ref="A1:A2"/>
    <mergeCell ref="B1:B2"/>
    <mergeCell ref="C1:C2"/>
    <mergeCell ref="D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workbookViewId="0">
      <selection activeCell="I5" sqref="I5:J29"/>
    </sheetView>
  </sheetViews>
  <sheetFormatPr defaultRowHeight="15" x14ac:dyDescent="0.25"/>
  <cols>
    <col min="2" max="2" width="46.85546875" customWidth="1"/>
    <col min="3" max="3" width="17.140625" customWidth="1"/>
  </cols>
  <sheetData>
    <row r="1" spans="1:9" x14ac:dyDescent="0.25">
      <c r="A1" s="294" t="s">
        <v>0</v>
      </c>
      <c r="B1" s="295" t="s">
        <v>1251</v>
      </c>
      <c r="C1" s="295" t="s">
        <v>1252</v>
      </c>
      <c r="D1" s="295" t="s">
        <v>1253</v>
      </c>
      <c r="E1" s="295"/>
      <c r="F1" s="295"/>
      <c r="G1" s="295"/>
      <c r="H1" s="295"/>
    </row>
    <row r="2" spans="1:9" x14ac:dyDescent="0.25">
      <c r="A2" s="294"/>
      <c r="B2" s="295"/>
      <c r="C2" s="295"/>
      <c r="D2" s="185" t="s">
        <v>6</v>
      </c>
      <c r="E2" s="185" t="s">
        <v>7</v>
      </c>
      <c r="F2" s="185" t="s">
        <v>8</v>
      </c>
      <c r="G2" s="185" t="s">
        <v>1046</v>
      </c>
      <c r="H2" s="185" t="s">
        <v>1254</v>
      </c>
    </row>
    <row r="3" spans="1:9" x14ac:dyDescent="0.25">
      <c r="A3" s="185" t="s">
        <v>5</v>
      </c>
      <c r="B3" s="187" t="s">
        <v>1242</v>
      </c>
      <c r="C3" s="188"/>
      <c r="D3" s="188"/>
      <c r="E3" s="188"/>
      <c r="F3" s="188"/>
      <c r="G3" s="188"/>
      <c r="H3" s="188"/>
    </row>
    <row r="4" spans="1:9" x14ac:dyDescent="0.25">
      <c r="A4" s="185">
        <v>1</v>
      </c>
      <c r="B4" s="187" t="s">
        <v>1052</v>
      </c>
      <c r="C4" s="188"/>
      <c r="D4" s="188"/>
      <c r="E4" s="188"/>
      <c r="F4" s="188"/>
      <c r="G4" s="188"/>
      <c r="H4" s="188"/>
    </row>
    <row r="5" spans="1:9" ht="25.5" x14ac:dyDescent="0.25">
      <c r="A5" s="189"/>
      <c r="B5" s="189" t="s">
        <v>1053</v>
      </c>
      <c r="C5" s="188" t="s">
        <v>1054</v>
      </c>
      <c r="D5" s="190">
        <v>15570</v>
      </c>
      <c r="E5" s="190">
        <v>7785</v>
      </c>
      <c r="F5" s="190">
        <v>6228</v>
      </c>
      <c r="G5" s="190">
        <v>4671</v>
      </c>
      <c r="H5" s="190">
        <v>3114</v>
      </c>
      <c r="I5" s="194">
        <f>D5/C5</f>
        <v>1.0520270270270271</v>
      </c>
    </row>
    <row r="6" spans="1:9" x14ac:dyDescent="0.25">
      <c r="A6" s="189"/>
      <c r="B6" s="189" t="s">
        <v>1055</v>
      </c>
      <c r="C6" s="190">
        <v>6970</v>
      </c>
      <c r="D6" s="190">
        <v>7360</v>
      </c>
      <c r="E6" s="190">
        <v>3680</v>
      </c>
      <c r="F6" s="190">
        <v>2944</v>
      </c>
      <c r="G6" s="190">
        <v>2208</v>
      </c>
      <c r="H6" s="190">
        <v>1472</v>
      </c>
      <c r="I6" s="194">
        <f t="shared" ref="I6:I69" si="0">D6/C6</f>
        <v>1.0559540889526542</v>
      </c>
    </row>
    <row r="7" spans="1:9" x14ac:dyDescent="0.25">
      <c r="A7" s="189"/>
      <c r="B7" s="189" t="s">
        <v>1287</v>
      </c>
      <c r="C7" s="190">
        <v>7160</v>
      </c>
      <c r="D7" s="190">
        <v>7520</v>
      </c>
      <c r="E7" s="190">
        <v>3760</v>
      </c>
      <c r="F7" s="190">
        <v>3008</v>
      </c>
      <c r="G7" s="190">
        <v>2256</v>
      </c>
      <c r="H7" s="190">
        <v>1504</v>
      </c>
      <c r="I7" s="194">
        <f t="shared" si="0"/>
        <v>1.0502793296089385</v>
      </c>
    </row>
    <row r="8" spans="1:9" x14ac:dyDescent="0.25">
      <c r="A8" s="185">
        <v>2</v>
      </c>
      <c r="B8" s="187" t="s">
        <v>1064</v>
      </c>
      <c r="C8" s="190">
        <v>16420</v>
      </c>
      <c r="D8" s="190">
        <v>17190</v>
      </c>
      <c r="E8" s="190">
        <v>8595</v>
      </c>
      <c r="F8" s="190">
        <v>6876</v>
      </c>
      <c r="G8" s="190">
        <v>5157</v>
      </c>
      <c r="H8" s="190">
        <v>3438</v>
      </c>
      <c r="I8" s="194">
        <f t="shared" si="0"/>
        <v>1.0468940316686968</v>
      </c>
    </row>
    <row r="9" spans="1:9" x14ac:dyDescent="0.25">
      <c r="A9" s="185">
        <v>3</v>
      </c>
      <c r="B9" s="187" t="s">
        <v>1065</v>
      </c>
      <c r="C9" s="190">
        <v>16420</v>
      </c>
      <c r="D9" s="190">
        <v>17190</v>
      </c>
      <c r="E9" s="190">
        <v>8595</v>
      </c>
      <c r="F9" s="190">
        <v>6876</v>
      </c>
      <c r="G9" s="190">
        <v>5157</v>
      </c>
      <c r="H9" s="190">
        <v>3438</v>
      </c>
      <c r="I9" s="194">
        <f t="shared" si="0"/>
        <v>1.0468940316686968</v>
      </c>
    </row>
    <row r="10" spans="1:9" ht="25.5" x14ac:dyDescent="0.25">
      <c r="A10" s="185">
        <v>4</v>
      </c>
      <c r="B10" s="187" t="s">
        <v>1288</v>
      </c>
      <c r="C10" s="190">
        <v>14800</v>
      </c>
      <c r="D10" s="190">
        <v>15590</v>
      </c>
      <c r="E10" s="190">
        <v>7795</v>
      </c>
      <c r="F10" s="190">
        <v>6236</v>
      </c>
      <c r="G10" s="190">
        <v>4677</v>
      </c>
      <c r="H10" s="190">
        <v>3118</v>
      </c>
      <c r="I10" s="194">
        <f t="shared" si="0"/>
        <v>1.0533783783783783</v>
      </c>
    </row>
    <row r="11" spans="1:9" x14ac:dyDescent="0.25">
      <c r="A11" s="185">
        <v>5</v>
      </c>
      <c r="B11" s="187" t="s">
        <v>1066</v>
      </c>
      <c r="C11" s="188"/>
      <c r="D11" s="188"/>
      <c r="E11" s="188"/>
      <c r="F11" s="188"/>
      <c r="G11" s="188"/>
      <c r="H11" s="188"/>
      <c r="I11" s="194"/>
    </row>
    <row r="12" spans="1:9" x14ac:dyDescent="0.25">
      <c r="A12" s="189"/>
      <c r="B12" s="189" t="s">
        <v>1070</v>
      </c>
      <c r="C12" s="190">
        <v>8010</v>
      </c>
      <c r="D12" s="190">
        <v>8460</v>
      </c>
      <c r="E12" s="190">
        <v>4230</v>
      </c>
      <c r="F12" s="190">
        <v>3384</v>
      </c>
      <c r="G12" s="190">
        <v>2538</v>
      </c>
      <c r="H12" s="190">
        <v>1692</v>
      </c>
      <c r="I12" s="194">
        <f t="shared" si="0"/>
        <v>1.0561797752808988</v>
      </c>
    </row>
    <row r="13" spans="1:9" x14ac:dyDescent="0.25">
      <c r="A13" s="189"/>
      <c r="B13" s="189" t="s">
        <v>1067</v>
      </c>
      <c r="C13" s="190">
        <v>12120</v>
      </c>
      <c r="D13" s="190">
        <v>12740</v>
      </c>
      <c r="E13" s="190">
        <v>6370</v>
      </c>
      <c r="F13" s="190">
        <v>5096</v>
      </c>
      <c r="G13" s="190">
        <v>3822</v>
      </c>
      <c r="H13" s="190">
        <v>2548</v>
      </c>
      <c r="I13" s="194">
        <f t="shared" si="0"/>
        <v>1.0511551155115511</v>
      </c>
    </row>
    <row r="14" spans="1:9" x14ac:dyDescent="0.25">
      <c r="A14" s="185">
        <v>6</v>
      </c>
      <c r="B14" s="187" t="s">
        <v>1068</v>
      </c>
      <c r="C14" s="190">
        <v>26000</v>
      </c>
      <c r="D14" s="190">
        <v>27310</v>
      </c>
      <c r="E14" s="190">
        <v>13655</v>
      </c>
      <c r="F14" s="190">
        <v>10924</v>
      </c>
      <c r="G14" s="190">
        <v>8193</v>
      </c>
      <c r="H14" s="190">
        <v>5462</v>
      </c>
      <c r="I14" s="194">
        <f t="shared" si="0"/>
        <v>1.0503846153846155</v>
      </c>
    </row>
    <row r="15" spans="1:9" x14ac:dyDescent="0.25">
      <c r="A15" s="185">
        <v>7</v>
      </c>
      <c r="B15" s="187" t="s">
        <v>1069</v>
      </c>
      <c r="C15" s="188"/>
      <c r="D15" s="188"/>
      <c r="E15" s="188"/>
      <c r="F15" s="188"/>
      <c r="G15" s="188"/>
      <c r="H15" s="188"/>
      <c r="I15" s="194"/>
    </row>
    <row r="16" spans="1:9" x14ac:dyDescent="0.25">
      <c r="A16" s="189"/>
      <c r="B16" s="189" t="s">
        <v>1070</v>
      </c>
      <c r="C16" s="190">
        <v>21040</v>
      </c>
      <c r="D16" s="190">
        <v>22120</v>
      </c>
      <c r="E16" s="188"/>
      <c r="F16" s="188"/>
      <c r="G16" s="188"/>
      <c r="H16" s="188"/>
      <c r="I16" s="194">
        <f t="shared" si="0"/>
        <v>1.0513307984790874</v>
      </c>
    </row>
    <row r="17" spans="1:9" x14ac:dyDescent="0.25">
      <c r="A17" s="189"/>
      <c r="B17" s="189" t="s">
        <v>1071</v>
      </c>
      <c r="C17" s="190">
        <v>24050</v>
      </c>
      <c r="D17" s="190">
        <v>25220</v>
      </c>
      <c r="E17" s="190">
        <v>12610</v>
      </c>
      <c r="F17" s="190">
        <v>10088</v>
      </c>
      <c r="G17" s="190">
        <v>7566</v>
      </c>
      <c r="H17" s="190">
        <v>5044</v>
      </c>
      <c r="I17" s="194">
        <f t="shared" si="0"/>
        <v>1.0486486486486486</v>
      </c>
    </row>
    <row r="18" spans="1:9" x14ac:dyDescent="0.25">
      <c r="A18" s="185">
        <v>8</v>
      </c>
      <c r="B18" s="187" t="s">
        <v>1072</v>
      </c>
      <c r="C18" s="190">
        <v>7220</v>
      </c>
      <c r="D18" s="190">
        <v>7590</v>
      </c>
      <c r="E18" s="190">
        <v>3795</v>
      </c>
      <c r="F18" s="190">
        <v>3036</v>
      </c>
      <c r="G18" s="190">
        <v>2277</v>
      </c>
      <c r="H18" s="190">
        <v>1518</v>
      </c>
      <c r="I18" s="194">
        <f t="shared" si="0"/>
        <v>1.0512465373961219</v>
      </c>
    </row>
    <row r="19" spans="1:9" x14ac:dyDescent="0.25">
      <c r="A19" s="185">
        <v>9</v>
      </c>
      <c r="B19" s="187" t="s">
        <v>1073</v>
      </c>
      <c r="C19" s="188"/>
      <c r="D19" s="188"/>
      <c r="E19" s="188"/>
      <c r="F19" s="188"/>
      <c r="G19" s="188"/>
      <c r="H19" s="188"/>
      <c r="I19" s="194"/>
    </row>
    <row r="20" spans="1:9" ht="25.5" x14ac:dyDescent="0.25">
      <c r="A20" s="189"/>
      <c r="B20" s="189" t="s">
        <v>1074</v>
      </c>
      <c r="C20" s="190">
        <v>9900</v>
      </c>
      <c r="D20" s="190">
        <v>10400</v>
      </c>
      <c r="E20" s="190">
        <v>5200</v>
      </c>
      <c r="F20" s="190">
        <v>4160</v>
      </c>
      <c r="G20" s="190">
        <v>3120</v>
      </c>
      <c r="H20" s="190">
        <v>2080</v>
      </c>
      <c r="I20" s="194">
        <f t="shared" si="0"/>
        <v>1.0505050505050506</v>
      </c>
    </row>
    <row r="21" spans="1:9" x14ac:dyDescent="0.25">
      <c r="A21" s="189"/>
      <c r="B21" s="189" t="s">
        <v>1075</v>
      </c>
      <c r="C21" s="190">
        <v>4270</v>
      </c>
      <c r="D21" s="190">
        <v>4470</v>
      </c>
      <c r="E21" s="190">
        <v>2235</v>
      </c>
      <c r="F21" s="190">
        <v>1788</v>
      </c>
      <c r="G21" s="190">
        <v>1341</v>
      </c>
      <c r="H21" s="188">
        <v>894</v>
      </c>
      <c r="I21" s="194">
        <f t="shared" si="0"/>
        <v>1.0468384074941453</v>
      </c>
    </row>
    <row r="22" spans="1:9" x14ac:dyDescent="0.25">
      <c r="A22" s="185">
        <v>10</v>
      </c>
      <c r="B22" s="187" t="s">
        <v>1076</v>
      </c>
      <c r="C22" s="188"/>
      <c r="D22" s="188"/>
      <c r="E22" s="188"/>
      <c r="F22" s="188"/>
      <c r="G22" s="188"/>
      <c r="H22" s="188"/>
      <c r="I22" s="194"/>
    </row>
    <row r="23" spans="1:9" x14ac:dyDescent="0.25">
      <c r="A23" s="189"/>
      <c r="B23" s="189" t="s">
        <v>1077</v>
      </c>
      <c r="C23" s="190">
        <v>12120</v>
      </c>
      <c r="D23" s="190">
        <v>12740</v>
      </c>
      <c r="E23" s="190">
        <v>6370</v>
      </c>
      <c r="F23" s="190">
        <v>5096</v>
      </c>
      <c r="G23" s="190">
        <v>3822</v>
      </c>
      <c r="H23" s="190">
        <v>2548</v>
      </c>
      <c r="I23" s="194">
        <f t="shared" si="0"/>
        <v>1.0511551155115511</v>
      </c>
    </row>
    <row r="24" spans="1:9" x14ac:dyDescent="0.25">
      <c r="A24" s="189"/>
      <c r="B24" s="189" t="s">
        <v>1075</v>
      </c>
      <c r="C24" s="190">
        <v>4270</v>
      </c>
      <c r="D24" s="190">
        <v>4490</v>
      </c>
      <c r="E24" s="190">
        <v>2245</v>
      </c>
      <c r="F24" s="190">
        <v>1796</v>
      </c>
      <c r="G24" s="190">
        <v>1347</v>
      </c>
      <c r="H24" s="188">
        <v>898</v>
      </c>
      <c r="I24" s="194">
        <f t="shared" si="0"/>
        <v>1.0515222482435598</v>
      </c>
    </row>
    <row r="25" spans="1:9" x14ac:dyDescent="0.25">
      <c r="A25" s="185">
        <v>11</v>
      </c>
      <c r="B25" s="187" t="s">
        <v>1078</v>
      </c>
      <c r="C25" s="188"/>
      <c r="D25" s="188"/>
      <c r="E25" s="188"/>
      <c r="F25" s="188"/>
      <c r="G25" s="188"/>
      <c r="H25" s="188"/>
      <c r="I25" s="194"/>
    </row>
    <row r="26" spans="1:9" ht="25.5" x14ac:dyDescent="0.25">
      <c r="A26" s="189"/>
      <c r="B26" s="189" t="s">
        <v>1079</v>
      </c>
      <c r="C26" s="190">
        <v>18240</v>
      </c>
      <c r="D26" s="190">
        <v>19130</v>
      </c>
      <c r="E26" s="190">
        <v>9565</v>
      </c>
      <c r="F26" s="190">
        <v>7652</v>
      </c>
      <c r="G26" s="190">
        <v>5739</v>
      </c>
      <c r="H26" s="190">
        <v>3826</v>
      </c>
      <c r="I26" s="194">
        <f t="shared" si="0"/>
        <v>1.0487938596491229</v>
      </c>
    </row>
    <row r="27" spans="1:9" ht="25.5" x14ac:dyDescent="0.25">
      <c r="A27" s="189"/>
      <c r="B27" s="189" t="s">
        <v>1289</v>
      </c>
      <c r="C27" s="190">
        <v>22400</v>
      </c>
      <c r="D27" s="190">
        <v>23530</v>
      </c>
      <c r="E27" s="190">
        <v>11765</v>
      </c>
      <c r="F27" s="190">
        <v>9412</v>
      </c>
      <c r="G27" s="190">
        <v>7059</v>
      </c>
      <c r="H27" s="190">
        <v>4706</v>
      </c>
      <c r="I27" s="194">
        <f t="shared" si="0"/>
        <v>1.0504464285714286</v>
      </c>
    </row>
    <row r="28" spans="1:9" ht="25.5" x14ac:dyDescent="0.25">
      <c r="A28" s="185">
        <v>12</v>
      </c>
      <c r="B28" s="187" t="s">
        <v>1290</v>
      </c>
      <c r="C28" s="188" t="s">
        <v>1082</v>
      </c>
      <c r="D28" s="190">
        <v>6330</v>
      </c>
      <c r="E28" s="190">
        <v>3165</v>
      </c>
      <c r="F28" s="190">
        <v>2532</v>
      </c>
      <c r="G28" s="190">
        <v>1899</v>
      </c>
      <c r="H28" s="190">
        <v>1266</v>
      </c>
      <c r="I28" s="194">
        <f t="shared" si="0"/>
        <v>1.0480132450331126</v>
      </c>
    </row>
    <row r="29" spans="1:9" x14ac:dyDescent="0.25">
      <c r="A29" s="185">
        <v>13</v>
      </c>
      <c r="B29" s="187" t="s">
        <v>1291</v>
      </c>
      <c r="C29" s="188"/>
      <c r="D29" s="188"/>
      <c r="E29" s="188"/>
      <c r="F29" s="188"/>
      <c r="G29" s="188"/>
      <c r="H29" s="188"/>
      <c r="I29" s="194"/>
    </row>
    <row r="30" spans="1:9" ht="25.5" x14ac:dyDescent="0.25">
      <c r="A30" s="189"/>
      <c r="B30" s="189" t="s">
        <v>1292</v>
      </c>
      <c r="C30" s="190">
        <v>14930</v>
      </c>
      <c r="D30" s="190">
        <v>15730</v>
      </c>
      <c r="E30" s="190">
        <v>7865</v>
      </c>
      <c r="F30" s="190">
        <v>6292</v>
      </c>
      <c r="G30" s="190">
        <v>4719</v>
      </c>
      <c r="H30" s="190">
        <v>3146</v>
      </c>
      <c r="I30" s="194">
        <f t="shared" si="0"/>
        <v>1.0535833891493638</v>
      </c>
    </row>
    <row r="31" spans="1:9" x14ac:dyDescent="0.25">
      <c r="A31" s="189"/>
      <c r="B31" s="189" t="s">
        <v>1085</v>
      </c>
      <c r="C31" s="190">
        <v>18150</v>
      </c>
      <c r="D31" s="190">
        <v>19080</v>
      </c>
      <c r="E31" s="190">
        <v>9540</v>
      </c>
      <c r="F31" s="190">
        <v>7632</v>
      </c>
      <c r="G31" s="190">
        <v>5724</v>
      </c>
      <c r="H31" s="190">
        <v>3816</v>
      </c>
      <c r="I31" s="194">
        <f t="shared" si="0"/>
        <v>1.0512396694214876</v>
      </c>
    </row>
    <row r="32" spans="1:9" x14ac:dyDescent="0.25">
      <c r="A32" s="185">
        <v>14</v>
      </c>
      <c r="B32" s="187" t="s">
        <v>156</v>
      </c>
      <c r="C32" s="188"/>
      <c r="D32" s="188"/>
      <c r="E32" s="188"/>
      <c r="F32" s="188"/>
      <c r="G32" s="188"/>
      <c r="H32" s="188"/>
      <c r="I32" s="194"/>
    </row>
    <row r="33" spans="1:9" x14ac:dyDescent="0.25">
      <c r="A33" s="189"/>
      <c r="B33" s="189" t="s">
        <v>1293</v>
      </c>
      <c r="C33" s="190">
        <v>35380</v>
      </c>
      <c r="D33" s="190">
        <v>37350</v>
      </c>
      <c r="E33" s="190">
        <v>18675</v>
      </c>
      <c r="F33" s="190">
        <v>14940</v>
      </c>
      <c r="G33" s="190">
        <v>11205</v>
      </c>
      <c r="H33" s="190">
        <v>7470</v>
      </c>
      <c r="I33" s="194">
        <f t="shared" si="0"/>
        <v>1.0556811758055398</v>
      </c>
    </row>
    <row r="34" spans="1:9" x14ac:dyDescent="0.25">
      <c r="A34" s="189"/>
      <c r="B34" s="189" t="s">
        <v>1294</v>
      </c>
      <c r="C34" s="190">
        <v>24860</v>
      </c>
      <c r="D34" s="190">
        <v>26100</v>
      </c>
      <c r="E34" s="188"/>
      <c r="F34" s="188"/>
      <c r="G34" s="188"/>
      <c r="H34" s="188"/>
      <c r="I34" s="194">
        <f t="shared" si="0"/>
        <v>1.0498793242156075</v>
      </c>
    </row>
    <row r="35" spans="1:9" x14ac:dyDescent="0.25">
      <c r="A35" s="189"/>
      <c r="B35" s="189" t="s">
        <v>1060</v>
      </c>
      <c r="C35" s="190">
        <v>24860</v>
      </c>
      <c r="D35" s="190">
        <v>26100</v>
      </c>
      <c r="E35" s="190">
        <v>13050</v>
      </c>
      <c r="F35" s="190">
        <v>10440</v>
      </c>
      <c r="G35" s="190">
        <v>7830</v>
      </c>
      <c r="H35" s="190">
        <v>5220</v>
      </c>
      <c r="I35" s="194">
        <f t="shared" si="0"/>
        <v>1.0498793242156075</v>
      </c>
    </row>
    <row r="36" spans="1:9" x14ac:dyDescent="0.25">
      <c r="A36" s="189"/>
      <c r="B36" s="189" t="s">
        <v>1295</v>
      </c>
      <c r="C36" s="188" t="s">
        <v>1277</v>
      </c>
      <c r="D36" s="190">
        <v>35800</v>
      </c>
      <c r="E36" s="190">
        <v>17900</v>
      </c>
      <c r="F36" s="190">
        <v>14320</v>
      </c>
      <c r="G36" s="190">
        <v>10740</v>
      </c>
      <c r="H36" s="190">
        <v>7160</v>
      </c>
      <c r="I36" s="194">
        <f t="shared" si="0"/>
        <v>1.0489305596249634</v>
      </c>
    </row>
    <row r="37" spans="1:9" x14ac:dyDescent="0.25">
      <c r="A37" s="185">
        <v>15</v>
      </c>
      <c r="B37" s="187" t="s">
        <v>29</v>
      </c>
      <c r="C37" s="188"/>
      <c r="D37" s="188"/>
      <c r="E37" s="188"/>
      <c r="F37" s="188"/>
      <c r="G37" s="188"/>
      <c r="H37" s="188"/>
      <c r="I37" s="194"/>
    </row>
    <row r="38" spans="1:9" ht="25.5" x14ac:dyDescent="0.25">
      <c r="A38" s="189"/>
      <c r="B38" s="189" t="s">
        <v>234</v>
      </c>
      <c r="C38" s="190">
        <v>30430</v>
      </c>
      <c r="D38" s="190">
        <v>32140</v>
      </c>
      <c r="E38" s="190">
        <v>16070</v>
      </c>
      <c r="F38" s="190">
        <v>12856</v>
      </c>
      <c r="G38" s="190">
        <v>9642</v>
      </c>
      <c r="H38" s="190">
        <v>6428</v>
      </c>
      <c r="I38" s="194">
        <f t="shared" si="0"/>
        <v>1.0561945448570489</v>
      </c>
    </row>
    <row r="39" spans="1:9" ht="25.5" x14ac:dyDescent="0.25">
      <c r="A39" s="189"/>
      <c r="B39" s="189" t="s">
        <v>235</v>
      </c>
      <c r="C39" s="190">
        <v>30430</v>
      </c>
      <c r="D39" s="190">
        <v>32140</v>
      </c>
      <c r="E39" s="188"/>
      <c r="F39" s="188"/>
      <c r="G39" s="188"/>
      <c r="H39" s="188"/>
      <c r="I39" s="194">
        <f t="shared" si="0"/>
        <v>1.0561945448570489</v>
      </c>
    </row>
    <row r="40" spans="1:9" x14ac:dyDescent="0.25">
      <c r="A40" s="185">
        <v>16</v>
      </c>
      <c r="B40" s="187" t="s">
        <v>25</v>
      </c>
      <c r="C40" s="188"/>
      <c r="D40" s="188"/>
      <c r="E40" s="188"/>
      <c r="F40" s="188"/>
      <c r="G40" s="188"/>
      <c r="H40" s="188"/>
      <c r="I40" s="194"/>
    </row>
    <row r="41" spans="1:9" x14ac:dyDescent="0.25">
      <c r="A41" s="189"/>
      <c r="B41" s="189" t="s">
        <v>266</v>
      </c>
      <c r="C41" s="188" t="s">
        <v>1296</v>
      </c>
      <c r="D41" s="190">
        <v>21060</v>
      </c>
      <c r="E41" s="190">
        <v>10530</v>
      </c>
      <c r="F41" s="190">
        <v>8424</v>
      </c>
      <c r="G41" s="190">
        <v>6318</v>
      </c>
      <c r="H41" s="190">
        <v>4212</v>
      </c>
      <c r="I41" s="194">
        <f t="shared" si="0"/>
        <v>1.0540540540540539</v>
      </c>
    </row>
    <row r="42" spans="1:9" x14ac:dyDescent="0.25">
      <c r="A42" s="189"/>
      <c r="B42" s="189" t="s">
        <v>1151</v>
      </c>
      <c r="C42" s="190">
        <v>14870</v>
      </c>
      <c r="D42" s="190">
        <v>15700</v>
      </c>
      <c r="E42" s="190">
        <v>7850</v>
      </c>
      <c r="F42" s="190">
        <v>6280</v>
      </c>
      <c r="G42" s="190">
        <v>4710</v>
      </c>
      <c r="H42" s="190">
        <v>3140</v>
      </c>
      <c r="I42" s="194">
        <f t="shared" si="0"/>
        <v>1.0558170813718897</v>
      </c>
    </row>
    <row r="43" spans="1:9" x14ac:dyDescent="0.25">
      <c r="A43" s="189"/>
      <c r="B43" s="189" t="s">
        <v>1297</v>
      </c>
      <c r="C43" s="190">
        <v>20130</v>
      </c>
      <c r="D43" s="190">
        <v>21180</v>
      </c>
      <c r="E43" s="190">
        <v>10590</v>
      </c>
      <c r="F43" s="190">
        <v>8472</v>
      </c>
      <c r="G43" s="190">
        <v>6354</v>
      </c>
      <c r="H43" s="190">
        <v>4236</v>
      </c>
      <c r="I43" s="194">
        <f t="shared" si="0"/>
        <v>1.0521609538002981</v>
      </c>
    </row>
    <row r="44" spans="1:9" x14ac:dyDescent="0.25">
      <c r="A44" s="189"/>
      <c r="B44" s="189" t="s">
        <v>1298</v>
      </c>
      <c r="C44" s="190">
        <v>24860</v>
      </c>
      <c r="D44" s="190">
        <v>26100</v>
      </c>
      <c r="E44" s="190">
        <v>13050</v>
      </c>
      <c r="F44" s="190">
        <v>10440</v>
      </c>
      <c r="G44" s="190">
        <v>7830</v>
      </c>
      <c r="H44" s="190">
        <v>5220</v>
      </c>
      <c r="I44" s="194">
        <f t="shared" si="0"/>
        <v>1.0498793242156075</v>
      </c>
    </row>
    <row r="45" spans="1:9" x14ac:dyDescent="0.25">
      <c r="A45" s="189"/>
      <c r="B45" s="189" t="s">
        <v>1299</v>
      </c>
      <c r="C45" s="190">
        <v>3950</v>
      </c>
      <c r="D45" s="190">
        <v>4130</v>
      </c>
      <c r="E45" s="190">
        <v>2065</v>
      </c>
      <c r="F45" s="190">
        <v>1652</v>
      </c>
      <c r="G45" s="190">
        <v>1239</v>
      </c>
      <c r="H45" s="188">
        <v>826</v>
      </c>
      <c r="I45" s="194">
        <f t="shared" si="0"/>
        <v>1.0455696202531646</v>
      </c>
    </row>
    <row r="46" spans="1:9" x14ac:dyDescent="0.25">
      <c r="A46" s="185">
        <v>17</v>
      </c>
      <c r="B46" s="187" t="s">
        <v>33</v>
      </c>
      <c r="C46" s="188"/>
      <c r="D46" s="188"/>
      <c r="E46" s="188"/>
      <c r="F46" s="188"/>
      <c r="G46" s="188"/>
      <c r="H46" s="188"/>
      <c r="I46" s="194"/>
    </row>
    <row r="47" spans="1:9" x14ac:dyDescent="0.25">
      <c r="A47" s="189"/>
      <c r="B47" s="189" t="s">
        <v>268</v>
      </c>
      <c r="C47" s="190">
        <v>21500</v>
      </c>
      <c r="D47" s="190">
        <v>22610</v>
      </c>
      <c r="E47" s="190">
        <v>11305</v>
      </c>
      <c r="F47" s="190">
        <v>9044</v>
      </c>
      <c r="G47" s="190">
        <v>6783</v>
      </c>
      <c r="H47" s="190">
        <v>4522</v>
      </c>
      <c r="I47" s="194">
        <f t="shared" si="0"/>
        <v>1.0516279069767442</v>
      </c>
    </row>
    <row r="48" spans="1:9" ht="25.5" x14ac:dyDescent="0.25">
      <c r="A48" s="189"/>
      <c r="B48" s="189" t="s">
        <v>1244</v>
      </c>
      <c r="C48" s="190">
        <v>17490</v>
      </c>
      <c r="D48" s="190">
        <v>18380</v>
      </c>
      <c r="E48" s="190">
        <v>9190</v>
      </c>
      <c r="F48" s="190">
        <v>7352</v>
      </c>
      <c r="G48" s="190">
        <v>5514</v>
      </c>
      <c r="H48" s="190">
        <v>3676</v>
      </c>
      <c r="I48" s="194">
        <f t="shared" si="0"/>
        <v>1.0508862206975416</v>
      </c>
    </row>
    <row r="49" spans="1:9" x14ac:dyDescent="0.25">
      <c r="A49" s="185">
        <v>18</v>
      </c>
      <c r="B49" s="187" t="s">
        <v>363</v>
      </c>
      <c r="C49" s="190">
        <v>5340</v>
      </c>
      <c r="D49" s="190">
        <v>5630</v>
      </c>
      <c r="E49" s="190">
        <v>2815</v>
      </c>
      <c r="F49" s="190">
        <v>2252</v>
      </c>
      <c r="G49" s="190">
        <v>1689</v>
      </c>
      <c r="H49" s="190">
        <v>1126</v>
      </c>
      <c r="I49" s="194">
        <f t="shared" si="0"/>
        <v>1.0543071161048689</v>
      </c>
    </row>
    <row r="50" spans="1:9" x14ac:dyDescent="0.25">
      <c r="A50" s="186" t="s">
        <v>9</v>
      </c>
      <c r="B50" s="187" t="s">
        <v>1243</v>
      </c>
      <c r="C50" s="188"/>
      <c r="D50" s="188"/>
      <c r="E50" s="188"/>
      <c r="F50" s="188"/>
      <c r="G50" s="188"/>
      <c r="H50" s="188"/>
      <c r="I50" s="194"/>
    </row>
    <row r="51" spans="1:9" ht="25.5" x14ac:dyDescent="0.25">
      <c r="A51" s="186">
        <v>1</v>
      </c>
      <c r="B51" s="189" t="s">
        <v>1300</v>
      </c>
      <c r="C51" s="188"/>
      <c r="D51" s="188"/>
      <c r="E51" s="188"/>
      <c r="F51" s="188"/>
      <c r="G51" s="188"/>
      <c r="H51" s="188"/>
      <c r="I51" s="194"/>
    </row>
    <row r="52" spans="1:9" x14ac:dyDescent="0.25">
      <c r="A52" s="192"/>
      <c r="B52" s="189" t="s">
        <v>586</v>
      </c>
      <c r="C52" s="190">
        <v>18790</v>
      </c>
      <c r="D52" s="190">
        <v>19720</v>
      </c>
      <c r="E52" s="188"/>
      <c r="F52" s="188"/>
      <c r="G52" s="188"/>
      <c r="H52" s="188"/>
      <c r="I52" s="194">
        <f t="shared" si="0"/>
        <v>1.0494944119212346</v>
      </c>
    </row>
    <row r="53" spans="1:9" x14ac:dyDescent="0.25">
      <c r="A53" s="192"/>
      <c r="B53" s="189" t="s">
        <v>587</v>
      </c>
      <c r="C53" s="190">
        <v>14060</v>
      </c>
      <c r="D53" s="190">
        <v>14810</v>
      </c>
      <c r="E53" s="188"/>
      <c r="F53" s="188"/>
      <c r="G53" s="188"/>
      <c r="H53" s="188"/>
      <c r="I53" s="194">
        <f t="shared" si="0"/>
        <v>1.0533428165007113</v>
      </c>
    </row>
    <row r="54" spans="1:9" x14ac:dyDescent="0.25">
      <c r="A54" s="192"/>
      <c r="B54" s="189" t="s">
        <v>588</v>
      </c>
      <c r="C54" s="190">
        <v>14060</v>
      </c>
      <c r="D54" s="190">
        <v>14810</v>
      </c>
      <c r="E54" s="190">
        <v>7405</v>
      </c>
      <c r="F54" s="190">
        <v>5924</v>
      </c>
      <c r="G54" s="190">
        <v>4443</v>
      </c>
      <c r="H54" s="190">
        <v>2962</v>
      </c>
      <c r="I54" s="194">
        <f t="shared" si="0"/>
        <v>1.0533428165007113</v>
      </c>
    </row>
    <row r="55" spans="1:9" x14ac:dyDescent="0.25">
      <c r="A55" s="192"/>
      <c r="B55" s="189" t="s">
        <v>589</v>
      </c>
      <c r="C55" s="190">
        <v>11080</v>
      </c>
      <c r="D55" s="190">
        <v>11660</v>
      </c>
      <c r="E55" s="188"/>
      <c r="F55" s="188"/>
      <c r="G55" s="188"/>
      <c r="H55" s="188"/>
      <c r="I55" s="194">
        <f t="shared" si="0"/>
        <v>1.052346570397112</v>
      </c>
    </row>
    <row r="56" spans="1:9" x14ac:dyDescent="0.25">
      <c r="A56" s="192"/>
      <c r="B56" s="189" t="s">
        <v>590</v>
      </c>
      <c r="C56" s="190">
        <v>11080</v>
      </c>
      <c r="D56" s="190">
        <v>11660</v>
      </c>
      <c r="E56" s="188"/>
      <c r="F56" s="188"/>
      <c r="G56" s="188"/>
      <c r="H56" s="188"/>
      <c r="I56" s="194">
        <f t="shared" si="0"/>
        <v>1.052346570397112</v>
      </c>
    </row>
    <row r="57" spans="1:9" x14ac:dyDescent="0.25">
      <c r="A57" s="192"/>
      <c r="B57" s="189" t="s">
        <v>591</v>
      </c>
      <c r="C57" s="190">
        <v>11080</v>
      </c>
      <c r="D57" s="190">
        <v>11660</v>
      </c>
      <c r="E57" s="188"/>
      <c r="F57" s="188"/>
      <c r="G57" s="188"/>
      <c r="H57" s="188"/>
      <c r="I57" s="194">
        <f t="shared" si="0"/>
        <v>1.052346570397112</v>
      </c>
    </row>
    <row r="58" spans="1:9" x14ac:dyDescent="0.25">
      <c r="A58" s="192"/>
      <c r="B58" s="189" t="s">
        <v>592</v>
      </c>
      <c r="C58" s="190">
        <v>11080</v>
      </c>
      <c r="D58" s="190">
        <v>11660</v>
      </c>
      <c r="E58" s="188"/>
      <c r="F58" s="188"/>
      <c r="G58" s="188"/>
      <c r="H58" s="188"/>
      <c r="I58" s="194">
        <f t="shared" si="0"/>
        <v>1.052346570397112</v>
      </c>
    </row>
    <row r="59" spans="1:9" x14ac:dyDescent="0.25">
      <c r="A59" s="192"/>
      <c r="B59" s="189" t="s">
        <v>593</v>
      </c>
      <c r="C59" s="190">
        <v>11080</v>
      </c>
      <c r="D59" s="190">
        <v>11660</v>
      </c>
      <c r="E59" s="188"/>
      <c r="F59" s="188"/>
      <c r="G59" s="188"/>
      <c r="H59" s="188"/>
      <c r="I59" s="194">
        <f t="shared" si="0"/>
        <v>1.052346570397112</v>
      </c>
    </row>
    <row r="60" spans="1:9" x14ac:dyDescent="0.25">
      <c r="A60" s="192"/>
      <c r="B60" s="189" t="s">
        <v>594</v>
      </c>
      <c r="C60" s="190">
        <v>11080</v>
      </c>
      <c r="D60" s="190">
        <v>11660</v>
      </c>
      <c r="E60" s="188"/>
      <c r="F60" s="188"/>
      <c r="G60" s="188"/>
      <c r="H60" s="188"/>
      <c r="I60" s="194">
        <f t="shared" si="0"/>
        <v>1.052346570397112</v>
      </c>
    </row>
    <row r="61" spans="1:9" x14ac:dyDescent="0.25">
      <c r="A61" s="192"/>
      <c r="B61" s="189" t="s">
        <v>534</v>
      </c>
      <c r="C61" s="190">
        <v>11080</v>
      </c>
      <c r="D61" s="190">
        <v>11660</v>
      </c>
      <c r="E61" s="190">
        <v>5830</v>
      </c>
      <c r="F61" s="190">
        <v>4664</v>
      </c>
      <c r="G61" s="190">
        <v>3498</v>
      </c>
      <c r="H61" s="190">
        <v>2332</v>
      </c>
      <c r="I61" s="194">
        <f t="shared" si="0"/>
        <v>1.052346570397112</v>
      </c>
    </row>
    <row r="62" spans="1:9" x14ac:dyDescent="0.25">
      <c r="A62" s="186">
        <v>2</v>
      </c>
      <c r="B62" s="187" t="s">
        <v>660</v>
      </c>
      <c r="C62" s="188"/>
      <c r="D62" s="188"/>
      <c r="E62" s="188"/>
      <c r="F62" s="188"/>
      <c r="G62" s="188"/>
      <c r="H62" s="188"/>
      <c r="I62" s="194"/>
    </row>
    <row r="63" spans="1:9" x14ac:dyDescent="0.25">
      <c r="A63" s="192"/>
      <c r="B63" s="189" t="s">
        <v>661</v>
      </c>
      <c r="C63" s="190">
        <v>20750</v>
      </c>
      <c r="D63" s="190">
        <v>21910</v>
      </c>
      <c r="E63" s="188"/>
      <c r="F63" s="188"/>
      <c r="G63" s="188"/>
      <c r="H63" s="188"/>
      <c r="I63" s="194">
        <f t="shared" si="0"/>
        <v>1.0559036144578313</v>
      </c>
    </row>
    <row r="64" spans="1:9" x14ac:dyDescent="0.25">
      <c r="A64" s="192"/>
      <c r="B64" s="189" t="s">
        <v>662</v>
      </c>
      <c r="C64" s="190">
        <v>17610</v>
      </c>
      <c r="D64" s="190">
        <v>18690</v>
      </c>
      <c r="E64" s="188"/>
      <c r="F64" s="188"/>
      <c r="G64" s="188"/>
      <c r="H64" s="188"/>
      <c r="I64" s="194">
        <f t="shared" si="0"/>
        <v>1.061328790459966</v>
      </c>
    </row>
    <row r="65" spans="1:9" x14ac:dyDescent="0.25">
      <c r="A65" s="192"/>
      <c r="B65" s="189" t="s">
        <v>663</v>
      </c>
      <c r="C65" s="190">
        <v>30260</v>
      </c>
      <c r="D65" s="190">
        <v>32090</v>
      </c>
      <c r="E65" s="188"/>
      <c r="F65" s="188"/>
      <c r="G65" s="188"/>
      <c r="H65" s="188"/>
      <c r="I65" s="194">
        <f t="shared" si="0"/>
        <v>1.060475875743556</v>
      </c>
    </row>
    <row r="66" spans="1:9" x14ac:dyDescent="0.25">
      <c r="A66" s="192"/>
      <c r="B66" s="189" t="s">
        <v>664</v>
      </c>
      <c r="C66" s="190">
        <v>17610</v>
      </c>
      <c r="D66" s="190">
        <v>18690</v>
      </c>
      <c r="E66" s="188"/>
      <c r="F66" s="188"/>
      <c r="G66" s="188"/>
      <c r="H66" s="188"/>
      <c r="I66" s="194">
        <f t="shared" si="0"/>
        <v>1.061328790459966</v>
      </c>
    </row>
    <row r="67" spans="1:9" x14ac:dyDescent="0.25">
      <c r="A67" s="192"/>
      <c r="B67" s="189" t="s">
        <v>665</v>
      </c>
      <c r="C67" s="190">
        <v>17610</v>
      </c>
      <c r="D67" s="190">
        <v>18690</v>
      </c>
      <c r="E67" s="188"/>
      <c r="F67" s="188"/>
      <c r="G67" s="188"/>
      <c r="H67" s="188"/>
      <c r="I67" s="194">
        <f t="shared" si="0"/>
        <v>1.061328790459966</v>
      </c>
    </row>
    <row r="68" spans="1:9" x14ac:dyDescent="0.25">
      <c r="A68" s="192"/>
      <c r="B68" s="189" t="s">
        <v>666</v>
      </c>
      <c r="C68" s="190">
        <v>17610</v>
      </c>
      <c r="D68" s="190">
        <v>18690</v>
      </c>
      <c r="E68" s="188"/>
      <c r="F68" s="188"/>
      <c r="G68" s="188"/>
      <c r="H68" s="188"/>
      <c r="I68" s="194">
        <f t="shared" si="0"/>
        <v>1.061328790459966</v>
      </c>
    </row>
    <row r="69" spans="1:9" x14ac:dyDescent="0.25">
      <c r="A69" s="192"/>
      <c r="B69" s="189" t="s">
        <v>667</v>
      </c>
      <c r="C69" s="190">
        <v>17610</v>
      </c>
      <c r="D69" s="190">
        <v>18690</v>
      </c>
      <c r="E69" s="188"/>
      <c r="F69" s="188"/>
      <c r="G69" s="188"/>
      <c r="H69" s="188"/>
      <c r="I69" s="194">
        <f t="shared" si="0"/>
        <v>1.061328790459966</v>
      </c>
    </row>
    <row r="70" spans="1:9" x14ac:dyDescent="0.25">
      <c r="A70" s="192"/>
      <c r="B70" s="189" t="s">
        <v>668</v>
      </c>
      <c r="C70" s="190">
        <v>17610</v>
      </c>
      <c r="D70" s="190">
        <v>18690</v>
      </c>
      <c r="E70" s="188"/>
      <c r="F70" s="188"/>
      <c r="G70" s="188"/>
      <c r="H70" s="188"/>
      <c r="I70" s="194">
        <f t="shared" ref="I70:I107" si="1">D70/C70</f>
        <v>1.061328790459966</v>
      </c>
    </row>
    <row r="71" spans="1:9" x14ac:dyDescent="0.25">
      <c r="A71" s="192"/>
      <c r="B71" s="189" t="s">
        <v>669</v>
      </c>
      <c r="C71" s="190">
        <v>20750</v>
      </c>
      <c r="D71" s="190">
        <v>21910</v>
      </c>
      <c r="E71" s="188"/>
      <c r="F71" s="188"/>
      <c r="G71" s="188"/>
      <c r="H71" s="188"/>
      <c r="I71" s="194">
        <f t="shared" si="1"/>
        <v>1.0559036144578313</v>
      </c>
    </row>
    <row r="72" spans="1:9" x14ac:dyDescent="0.25">
      <c r="A72" s="192"/>
      <c r="B72" s="189" t="s">
        <v>670</v>
      </c>
      <c r="C72" s="190">
        <v>20750</v>
      </c>
      <c r="D72" s="190">
        <v>21910</v>
      </c>
      <c r="E72" s="188"/>
      <c r="F72" s="188"/>
      <c r="G72" s="188"/>
      <c r="H72" s="188"/>
      <c r="I72" s="194">
        <f t="shared" si="1"/>
        <v>1.0559036144578313</v>
      </c>
    </row>
    <row r="73" spans="1:9" x14ac:dyDescent="0.25">
      <c r="A73" s="192"/>
      <c r="B73" s="189" t="s">
        <v>671</v>
      </c>
      <c r="C73" s="190">
        <v>17610</v>
      </c>
      <c r="D73" s="190">
        <v>18690</v>
      </c>
      <c r="E73" s="188"/>
      <c r="F73" s="188"/>
      <c r="G73" s="188"/>
      <c r="H73" s="188"/>
      <c r="I73" s="194">
        <f t="shared" si="1"/>
        <v>1.061328790459966</v>
      </c>
    </row>
    <row r="74" spans="1:9" x14ac:dyDescent="0.25">
      <c r="A74" s="192"/>
      <c r="B74" s="189" t="s">
        <v>672</v>
      </c>
      <c r="C74" s="190">
        <v>17610</v>
      </c>
      <c r="D74" s="190">
        <v>18690</v>
      </c>
      <c r="E74" s="188"/>
      <c r="F74" s="188"/>
      <c r="G74" s="188"/>
      <c r="H74" s="188"/>
      <c r="I74" s="194">
        <f t="shared" si="1"/>
        <v>1.061328790459966</v>
      </c>
    </row>
    <row r="75" spans="1:9" x14ac:dyDescent="0.25">
      <c r="A75" s="192"/>
      <c r="B75" s="189" t="s">
        <v>673</v>
      </c>
      <c r="C75" s="190">
        <v>17610</v>
      </c>
      <c r="D75" s="190">
        <v>18690</v>
      </c>
      <c r="E75" s="188"/>
      <c r="F75" s="188"/>
      <c r="G75" s="188"/>
      <c r="H75" s="188"/>
      <c r="I75" s="194">
        <f t="shared" si="1"/>
        <v>1.061328790459966</v>
      </c>
    </row>
    <row r="76" spans="1:9" x14ac:dyDescent="0.25">
      <c r="A76" s="192"/>
      <c r="B76" s="189" t="s">
        <v>674</v>
      </c>
      <c r="C76" s="190">
        <v>17610</v>
      </c>
      <c r="D76" s="190">
        <v>18690</v>
      </c>
      <c r="E76" s="188"/>
      <c r="F76" s="188"/>
      <c r="G76" s="188"/>
      <c r="H76" s="188"/>
      <c r="I76" s="194">
        <f t="shared" si="1"/>
        <v>1.061328790459966</v>
      </c>
    </row>
    <row r="77" spans="1:9" ht="25.5" x14ac:dyDescent="0.25">
      <c r="A77" s="185">
        <v>3</v>
      </c>
      <c r="B77" s="187" t="s">
        <v>1301</v>
      </c>
      <c r="C77" s="188"/>
      <c r="D77" s="188"/>
      <c r="E77" s="188"/>
      <c r="F77" s="188"/>
      <c r="G77" s="188"/>
      <c r="H77" s="188"/>
      <c r="I77" s="194"/>
    </row>
    <row r="78" spans="1:9" x14ac:dyDescent="0.25">
      <c r="A78" s="189"/>
      <c r="B78" s="189" t="s">
        <v>860</v>
      </c>
      <c r="C78" s="190">
        <v>11080</v>
      </c>
      <c r="D78" s="190">
        <v>11660</v>
      </c>
      <c r="E78" s="188"/>
      <c r="F78" s="188"/>
      <c r="G78" s="188"/>
      <c r="H78" s="188"/>
      <c r="I78" s="194">
        <f t="shared" si="1"/>
        <v>1.052346570397112</v>
      </c>
    </row>
    <row r="79" spans="1:9" x14ac:dyDescent="0.25">
      <c r="A79" s="189"/>
      <c r="B79" s="189" t="s">
        <v>861</v>
      </c>
      <c r="C79" s="190">
        <v>11080</v>
      </c>
      <c r="D79" s="190">
        <v>11660</v>
      </c>
      <c r="E79" s="188"/>
      <c r="F79" s="188"/>
      <c r="G79" s="188"/>
      <c r="H79" s="188"/>
      <c r="I79" s="194">
        <f t="shared" si="1"/>
        <v>1.052346570397112</v>
      </c>
    </row>
    <row r="80" spans="1:9" x14ac:dyDescent="0.25">
      <c r="A80" s="189"/>
      <c r="B80" s="189" t="s">
        <v>862</v>
      </c>
      <c r="C80" s="190">
        <v>11080</v>
      </c>
      <c r="D80" s="190">
        <v>11660</v>
      </c>
      <c r="E80" s="188"/>
      <c r="F80" s="188"/>
      <c r="G80" s="188"/>
      <c r="H80" s="188"/>
      <c r="I80" s="194">
        <f t="shared" si="1"/>
        <v>1.052346570397112</v>
      </c>
    </row>
    <row r="81" spans="1:9" x14ac:dyDescent="0.25">
      <c r="A81" s="189"/>
      <c r="B81" s="189" t="s">
        <v>863</v>
      </c>
      <c r="C81" s="190">
        <v>11080</v>
      </c>
      <c r="D81" s="190">
        <v>11660</v>
      </c>
      <c r="E81" s="188"/>
      <c r="F81" s="188"/>
      <c r="G81" s="188"/>
      <c r="H81" s="188"/>
      <c r="I81" s="194">
        <f t="shared" si="1"/>
        <v>1.052346570397112</v>
      </c>
    </row>
    <row r="82" spans="1:9" x14ac:dyDescent="0.25">
      <c r="A82" s="189"/>
      <c r="B82" s="189" t="s">
        <v>864</v>
      </c>
      <c r="C82" s="190">
        <v>11080</v>
      </c>
      <c r="D82" s="190">
        <v>11660</v>
      </c>
      <c r="E82" s="188"/>
      <c r="F82" s="188"/>
      <c r="G82" s="188"/>
      <c r="H82" s="188"/>
      <c r="I82" s="194">
        <f t="shared" si="1"/>
        <v>1.052346570397112</v>
      </c>
    </row>
    <row r="83" spans="1:9" x14ac:dyDescent="0.25">
      <c r="A83" s="189"/>
      <c r="B83" s="189" t="s">
        <v>865</v>
      </c>
      <c r="C83" s="190">
        <v>11080</v>
      </c>
      <c r="D83" s="190">
        <v>11660</v>
      </c>
      <c r="E83" s="188"/>
      <c r="F83" s="188"/>
      <c r="G83" s="188"/>
      <c r="H83" s="188"/>
      <c r="I83" s="194">
        <f t="shared" si="1"/>
        <v>1.052346570397112</v>
      </c>
    </row>
    <row r="84" spans="1:9" x14ac:dyDescent="0.25">
      <c r="A84" s="189"/>
      <c r="B84" s="189" t="s">
        <v>866</v>
      </c>
      <c r="C84" s="190">
        <v>11080</v>
      </c>
      <c r="D84" s="190">
        <v>11660</v>
      </c>
      <c r="E84" s="188"/>
      <c r="F84" s="188"/>
      <c r="G84" s="188"/>
      <c r="H84" s="188"/>
      <c r="I84" s="194">
        <f t="shared" si="1"/>
        <v>1.052346570397112</v>
      </c>
    </row>
    <row r="85" spans="1:9" x14ac:dyDescent="0.25">
      <c r="A85" s="189"/>
      <c r="B85" s="189" t="s">
        <v>867</v>
      </c>
      <c r="C85" s="190">
        <v>11080</v>
      </c>
      <c r="D85" s="190">
        <v>11660</v>
      </c>
      <c r="E85" s="188"/>
      <c r="F85" s="188"/>
      <c r="G85" s="188"/>
      <c r="H85" s="188"/>
      <c r="I85" s="194">
        <f t="shared" si="1"/>
        <v>1.052346570397112</v>
      </c>
    </row>
    <row r="86" spans="1:9" x14ac:dyDescent="0.25">
      <c r="A86" s="189"/>
      <c r="B86" s="189" t="s">
        <v>868</v>
      </c>
      <c r="C86" s="190">
        <v>14060</v>
      </c>
      <c r="D86" s="190">
        <v>14810</v>
      </c>
      <c r="E86" s="190">
        <v>7405</v>
      </c>
      <c r="F86" s="190">
        <v>5924</v>
      </c>
      <c r="G86" s="190">
        <v>4443</v>
      </c>
      <c r="H86" s="190">
        <v>2962</v>
      </c>
      <c r="I86" s="194">
        <f t="shared" si="1"/>
        <v>1.0533428165007113</v>
      </c>
    </row>
    <row r="87" spans="1:9" x14ac:dyDescent="0.25">
      <c r="A87" s="189"/>
      <c r="B87" s="189" t="s">
        <v>869</v>
      </c>
      <c r="C87" s="190">
        <v>18790</v>
      </c>
      <c r="D87" s="190">
        <v>19720</v>
      </c>
      <c r="E87" s="188"/>
      <c r="F87" s="188"/>
      <c r="G87" s="188"/>
      <c r="H87" s="188"/>
      <c r="I87" s="194">
        <f t="shared" si="1"/>
        <v>1.0494944119212346</v>
      </c>
    </row>
    <row r="88" spans="1:9" x14ac:dyDescent="0.25">
      <c r="A88" s="189"/>
      <c r="B88" s="189" t="s">
        <v>870</v>
      </c>
      <c r="C88" s="190">
        <v>14060</v>
      </c>
      <c r="D88" s="190">
        <v>14810</v>
      </c>
      <c r="E88" s="188"/>
      <c r="F88" s="188"/>
      <c r="G88" s="188"/>
      <c r="H88" s="188"/>
      <c r="I88" s="194">
        <f t="shared" si="1"/>
        <v>1.0533428165007113</v>
      </c>
    </row>
    <row r="89" spans="1:9" x14ac:dyDescent="0.25">
      <c r="A89" s="189"/>
      <c r="B89" s="189" t="s">
        <v>871</v>
      </c>
      <c r="C89" s="190">
        <v>11080</v>
      </c>
      <c r="D89" s="190">
        <v>11660</v>
      </c>
      <c r="E89" s="188"/>
      <c r="F89" s="188"/>
      <c r="G89" s="188"/>
      <c r="H89" s="188"/>
      <c r="I89" s="194">
        <f t="shared" si="1"/>
        <v>1.052346570397112</v>
      </c>
    </row>
    <row r="90" spans="1:9" ht="38.25" x14ac:dyDescent="0.25">
      <c r="A90" s="189"/>
      <c r="B90" s="189" t="s">
        <v>872</v>
      </c>
      <c r="C90" s="190">
        <v>27030</v>
      </c>
      <c r="D90" s="190">
        <v>28360</v>
      </c>
      <c r="E90" s="188"/>
      <c r="F90" s="188"/>
      <c r="G90" s="188"/>
      <c r="H90" s="188"/>
      <c r="I90" s="194">
        <f t="shared" si="1"/>
        <v>1.0492045874953755</v>
      </c>
    </row>
    <row r="91" spans="1:9" x14ac:dyDescent="0.25">
      <c r="A91" s="185">
        <v>4</v>
      </c>
      <c r="B91" s="187" t="s">
        <v>1302</v>
      </c>
      <c r="C91" s="188"/>
      <c r="D91" s="188"/>
      <c r="E91" s="188"/>
      <c r="F91" s="188"/>
      <c r="G91" s="188"/>
      <c r="H91" s="188"/>
      <c r="I91" s="194"/>
    </row>
    <row r="92" spans="1:9" x14ac:dyDescent="0.25">
      <c r="A92" s="189"/>
      <c r="B92" s="189" t="s">
        <v>819</v>
      </c>
      <c r="C92" s="190">
        <v>14930</v>
      </c>
      <c r="D92" s="190">
        <v>15720</v>
      </c>
      <c r="E92" s="190">
        <v>7860</v>
      </c>
      <c r="F92" s="190">
        <v>6288</v>
      </c>
      <c r="G92" s="190">
        <v>4716</v>
      </c>
      <c r="H92" s="190">
        <v>3144</v>
      </c>
      <c r="I92" s="194">
        <f t="shared" si="1"/>
        <v>1.0529135967849967</v>
      </c>
    </row>
    <row r="93" spans="1:9" x14ac:dyDescent="0.25">
      <c r="A93" s="185">
        <v>5</v>
      </c>
      <c r="B93" s="187" t="s">
        <v>1303</v>
      </c>
      <c r="C93" s="188"/>
      <c r="D93" s="188"/>
      <c r="E93" s="188"/>
      <c r="F93" s="188"/>
      <c r="G93" s="188"/>
      <c r="H93" s="188"/>
      <c r="I93" s="194"/>
    </row>
    <row r="94" spans="1:9" x14ac:dyDescent="0.25">
      <c r="A94" s="189"/>
      <c r="B94" s="189" t="s">
        <v>821</v>
      </c>
      <c r="C94" s="190">
        <v>11040</v>
      </c>
      <c r="D94" s="190">
        <v>11700</v>
      </c>
      <c r="E94" s="190">
        <v>5850</v>
      </c>
      <c r="F94" s="190">
        <v>4680</v>
      </c>
      <c r="G94" s="190">
        <v>3510</v>
      </c>
      <c r="H94" s="190">
        <v>2340</v>
      </c>
      <c r="I94" s="194">
        <f t="shared" si="1"/>
        <v>1.0597826086956521</v>
      </c>
    </row>
    <row r="95" spans="1:9" x14ac:dyDescent="0.25">
      <c r="A95" s="189"/>
      <c r="B95" s="189" t="s">
        <v>822</v>
      </c>
      <c r="C95" s="188" t="s">
        <v>823</v>
      </c>
      <c r="D95" s="190">
        <v>10190</v>
      </c>
      <c r="E95" s="190">
        <v>5095</v>
      </c>
      <c r="F95" s="190">
        <v>4076</v>
      </c>
      <c r="G95" s="190">
        <v>3057</v>
      </c>
      <c r="H95" s="190">
        <v>2038</v>
      </c>
      <c r="I95" s="194">
        <f t="shared" si="1"/>
        <v>1.0515995872033024</v>
      </c>
    </row>
    <row r="96" spans="1:9" x14ac:dyDescent="0.25">
      <c r="A96" s="189"/>
      <c r="B96" s="189" t="s">
        <v>681</v>
      </c>
      <c r="C96" s="190">
        <v>8650</v>
      </c>
      <c r="D96" s="190">
        <v>9060</v>
      </c>
      <c r="E96" s="190">
        <v>4530</v>
      </c>
      <c r="F96" s="190">
        <v>3624</v>
      </c>
      <c r="G96" s="190">
        <v>2718</v>
      </c>
      <c r="H96" s="190">
        <v>1812</v>
      </c>
      <c r="I96" s="194">
        <f t="shared" si="1"/>
        <v>1.0473988439306359</v>
      </c>
    </row>
    <row r="97" spans="1:9" x14ac:dyDescent="0.25">
      <c r="A97" s="185">
        <v>6</v>
      </c>
      <c r="B97" s="187" t="s">
        <v>1304</v>
      </c>
      <c r="C97" s="188"/>
      <c r="D97" s="188"/>
      <c r="E97" s="188"/>
      <c r="F97" s="188"/>
      <c r="G97" s="188"/>
      <c r="H97" s="188"/>
      <c r="I97" s="194"/>
    </row>
    <row r="98" spans="1:9" x14ac:dyDescent="0.25">
      <c r="A98" s="189"/>
      <c r="B98" s="189" t="s">
        <v>825</v>
      </c>
      <c r="C98" s="190">
        <v>17150</v>
      </c>
      <c r="D98" s="190">
        <v>18210</v>
      </c>
      <c r="E98" s="190">
        <v>9105</v>
      </c>
      <c r="F98" s="190">
        <v>7284</v>
      </c>
      <c r="G98" s="190">
        <v>5463</v>
      </c>
      <c r="H98" s="190">
        <v>3642</v>
      </c>
      <c r="I98" s="194">
        <f t="shared" si="1"/>
        <v>1.0618075801749272</v>
      </c>
    </row>
    <row r="99" spans="1:9" x14ac:dyDescent="0.25">
      <c r="A99" s="189"/>
      <c r="B99" s="189" t="s">
        <v>826</v>
      </c>
      <c r="C99" s="190">
        <v>11480</v>
      </c>
      <c r="D99" s="190">
        <v>12230</v>
      </c>
      <c r="E99" s="190">
        <v>6115</v>
      </c>
      <c r="F99" s="190">
        <v>4892</v>
      </c>
      <c r="G99" s="190">
        <v>3669</v>
      </c>
      <c r="H99" s="190">
        <v>2446</v>
      </c>
      <c r="I99" s="194">
        <f t="shared" si="1"/>
        <v>1.0653310104529616</v>
      </c>
    </row>
    <row r="100" spans="1:9" x14ac:dyDescent="0.25">
      <c r="A100" s="185">
        <v>7</v>
      </c>
      <c r="B100" s="187" t="s">
        <v>1305</v>
      </c>
      <c r="C100" s="188"/>
      <c r="D100" s="188"/>
      <c r="E100" s="188"/>
      <c r="F100" s="188"/>
      <c r="G100" s="188"/>
      <c r="H100" s="188"/>
      <c r="I100" s="194"/>
    </row>
    <row r="101" spans="1:9" x14ac:dyDescent="0.25">
      <c r="A101" s="189"/>
      <c r="B101" s="189" t="s">
        <v>828</v>
      </c>
      <c r="C101" s="188" t="s">
        <v>829</v>
      </c>
      <c r="D101" s="190">
        <v>8360</v>
      </c>
      <c r="E101" s="190">
        <v>4180</v>
      </c>
      <c r="F101" s="190">
        <v>3344</v>
      </c>
      <c r="G101" s="190">
        <v>2508</v>
      </c>
      <c r="H101" s="190">
        <v>1672</v>
      </c>
      <c r="I101" s="194">
        <f t="shared" si="1"/>
        <v>1.050251256281407</v>
      </c>
    </row>
    <row r="102" spans="1:9" x14ac:dyDescent="0.25">
      <c r="A102" s="189"/>
      <c r="B102" s="189" t="s">
        <v>830</v>
      </c>
      <c r="C102" s="188" t="s">
        <v>831</v>
      </c>
      <c r="D102" s="190">
        <v>5570</v>
      </c>
      <c r="E102" s="190">
        <v>2785</v>
      </c>
      <c r="F102" s="190">
        <v>2228</v>
      </c>
      <c r="G102" s="190">
        <v>1671</v>
      </c>
      <c r="H102" s="190">
        <v>1114</v>
      </c>
      <c r="I102" s="194">
        <f t="shared" si="1"/>
        <v>1.0489642184557439</v>
      </c>
    </row>
    <row r="103" spans="1:9" x14ac:dyDescent="0.25">
      <c r="A103" s="185">
        <v>8</v>
      </c>
      <c r="B103" s="187" t="s">
        <v>1306</v>
      </c>
      <c r="C103" s="188"/>
      <c r="D103" s="188"/>
      <c r="E103" s="188"/>
      <c r="F103" s="188"/>
      <c r="G103" s="188"/>
      <c r="H103" s="188"/>
      <c r="I103" s="194"/>
    </row>
    <row r="104" spans="1:9" x14ac:dyDescent="0.25">
      <c r="A104" s="189"/>
      <c r="B104" s="189" t="s">
        <v>833</v>
      </c>
      <c r="C104" s="188" t="s">
        <v>834</v>
      </c>
      <c r="D104" s="190">
        <v>10400</v>
      </c>
      <c r="E104" s="190">
        <v>5200</v>
      </c>
      <c r="F104" s="190">
        <v>4160</v>
      </c>
      <c r="G104" s="190">
        <v>3120</v>
      </c>
      <c r="H104" s="190">
        <v>2080</v>
      </c>
      <c r="I104" s="194">
        <f t="shared" si="1"/>
        <v>1.054766734279919</v>
      </c>
    </row>
    <row r="105" spans="1:9" x14ac:dyDescent="0.25">
      <c r="A105" s="189"/>
      <c r="B105" s="189" t="s">
        <v>828</v>
      </c>
      <c r="C105" s="188" t="s">
        <v>829</v>
      </c>
      <c r="D105" s="190">
        <v>8360</v>
      </c>
      <c r="E105" s="190">
        <v>4180</v>
      </c>
      <c r="F105" s="190">
        <v>3344</v>
      </c>
      <c r="G105" s="190">
        <v>2508</v>
      </c>
      <c r="H105" s="190">
        <v>1672</v>
      </c>
      <c r="I105" s="194">
        <f t="shared" si="1"/>
        <v>1.050251256281407</v>
      </c>
    </row>
    <row r="106" spans="1:9" ht="25.5" x14ac:dyDescent="0.25">
      <c r="A106" s="185">
        <v>9</v>
      </c>
      <c r="B106" s="189" t="s">
        <v>1307</v>
      </c>
      <c r="C106" s="190">
        <v>14040</v>
      </c>
      <c r="D106" s="190">
        <v>14930</v>
      </c>
      <c r="E106" s="190">
        <v>7465</v>
      </c>
      <c r="F106" s="190">
        <v>5972</v>
      </c>
      <c r="G106" s="190">
        <v>4479</v>
      </c>
      <c r="H106" s="190">
        <v>2986</v>
      </c>
      <c r="I106" s="194">
        <f t="shared" si="1"/>
        <v>1.0633903133903133</v>
      </c>
    </row>
    <row r="107" spans="1:9" x14ac:dyDescent="0.25">
      <c r="A107" s="185">
        <v>10</v>
      </c>
      <c r="B107" s="187" t="s">
        <v>836</v>
      </c>
      <c r="C107" s="190">
        <v>5310</v>
      </c>
      <c r="D107" s="190">
        <v>5570</v>
      </c>
      <c r="E107" s="190">
        <v>2785</v>
      </c>
      <c r="F107" s="190">
        <v>2228</v>
      </c>
      <c r="G107" s="190">
        <v>1671</v>
      </c>
      <c r="H107" s="190">
        <v>1114</v>
      </c>
      <c r="I107" s="194">
        <f t="shared" si="1"/>
        <v>1.0489642184557439</v>
      </c>
    </row>
  </sheetData>
  <autoFilter ref="A2:I107"/>
  <mergeCells count="4">
    <mergeCell ref="A1:A2"/>
    <mergeCell ref="B1:B2"/>
    <mergeCell ref="C1:C2"/>
    <mergeCell ref="D1:H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topLeftCell="A153" workbookViewId="0">
      <selection activeCell="B173" sqref="B173"/>
    </sheetView>
  </sheetViews>
  <sheetFormatPr defaultRowHeight="15" x14ac:dyDescent="0.25"/>
  <cols>
    <col min="2" max="2" width="55.28515625" customWidth="1"/>
  </cols>
  <sheetData>
    <row r="1" spans="1:9" x14ac:dyDescent="0.25">
      <c r="A1" s="294" t="s">
        <v>0</v>
      </c>
      <c r="B1" s="295" t="s">
        <v>1251</v>
      </c>
      <c r="C1" s="295" t="s">
        <v>1252</v>
      </c>
      <c r="D1" s="295" t="s">
        <v>1253</v>
      </c>
      <c r="E1" s="295"/>
      <c r="F1" s="295"/>
      <c r="G1" s="295"/>
      <c r="H1" s="295"/>
    </row>
    <row r="2" spans="1:9" x14ac:dyDescent="0.25">
      <c r="A2" s="294"/>
      <c r="B2" s="295"/>
      <c r="C2" s="295"/>
      <c r="D2" s="197" t="s">
        <v>6</v>
      </c>
      <c r="E2" s="197" t="s">
        <v>7</v>
      </c>
      <c r="F2" s="197" t="s">
        <v>8</v>
      </c>
      <c r="G2" s="197" t="s">
        <v>1046</v>
      </c>
      <c r="H2" s="197" t="s">
        <v>1254</v>
      </c>
    </row>
    <row r="3" spans="1:9" x14ac:dyDescent="0.25">
      <c r="A3" s="196" t="s">
        <v>5</v>
      </c>
      <c r="B3" s="198" t="s">
        <v>1255</v>
      </c>
      <c r="C3" s="188"/>
      <c r="D3" s="188"/>
      <c r="E3" s="188"/>
      <c r="F3" s="188"/>
      <c r="G3" s="188"/>
      <c r="H3" s="188"/>
    </row>
    <row r="4" spans="1:9" x14ac:dyDescent="0.25">
      <c r="A4" s="196">
        <v>1</v>
      </c>
      <c r="B4" s="198" t="s">
        <v>86</v>
      </c>
      <c r="C4" s="188"/>
      <c r="D4" s="188"/>
      <c r="E4" s="188"/>
      <c r="F4" s="188"/>
      <c r="G4" s="188"/>
      <c r="H4" s="188"/>
    </row>
    <row r="5" spans="1:9" x14ac:dyDescent="0.25">
      <c r="A5" s="192"/>
      <c r="B5" s="199" t="s">
        <v>87</v>
      </c>
      <c r="C5" s="190">
        <v>12210</v>
      </c>
      <c r="D5" s="190">
        <v>12900</v>
      </c>
      <c r="E5" s="190">
        <v>6450</v>
      </c>
      <c r="F5" s="190">
        <v>5160</v>
      </c>
      <c r="G5" s="190">
        <v>3870</v>
      </c>
      <c r="H5" s="190">
        <v>2580</v>
      </c>
      <c r="I5" s="194">
        <f>D5/C5</f>
        <v>1.0565110565110565</v>
      </c>
    </row>
    <row r="6" spans="1:9" x14ac:dyDescent="0.25">
      <c r="A6" s="192"/>
      <c r="B6" s="199" t="s">
        <v>1143</v>
      </c>
      <c r="C6" s="190">
        <v>10790</v>
      </c>
      <c r="D6" s="190">
        <v>11450</v>
      </c>
      <c r="E6" s="190">
        <v>5725</v>
      </c>
      <c r="F6" s="190">
        <v>4580</v>
      </c>
      <c r="G6" s="190">
        <v>3435</v>
      </c>
      <c r="H6" s="190">
        <v>2290</v>
      </c>
      <c r="I6" s="194">
        <f t="shared" ref="I6:I69" si="0">D6/C6</f>
        <v>1.0611677479147359</v>
      </c>
    </row>
    <row r="7" spans="1:9" x14ac:dyDescent="0.25">
      <c r="A7" s="193">
        <v>2</v>
      </c>
      <c r="B7" s="199" t="s">
        <v>1145</v>
      </c>
      <c r="C7" s="190">
        <v>5010</v>
      </c>
      <c r="D7" s="190">
        <v>5330</v>
      </c>
      <c r="E7" s="190">
        <v>2665</v>
      </c>
      <c r="F7" s="190">
        <v>2132</v>
      </c>
      <c r="G7" s="190">
        <v>1599</v>
      </c>
      <c r="H7" s="190">
        <v>1066</v>
      </c>
      <c r="I7" s="194">
        <f t="shared" si="0"/>
        <v>1.0638722554890219</v>
      </c>
    </row>
    <row r="8" spans="1:9" x14ac:dyDescent="0.25">
      <c r="A8" s="193">
        <v>3</v>
      </c>
      <c r="B8" s="199" t="s">
        <v>1144</v>
      </c>
      <c r="C8" s="190">
        <v>7650</v>
      </c>
      <c r="D8" s="190">
        <v>8180</v>
      </c>
      <c r="E8" s="190">
        <v>4090</v>
      </c>
      <c r="F8" s="190">
        <v>3272</v>
      </c>
      <c r="G8" s="190">
        <v>2454</v>
      </c>
      <c r="H8" s="190">
        <v>1636</v>
      </c>
      <c r="I8" s="194">
        <f t="shared" si="0"/>
        <v>1.069281045751634</v>
      </c>
    </row>
    <row r="9" spans="1:9" x14ac:dyDescent="0.25">
      <c r="A9" s="193">
        <v>4</v>
      </c>
      <c r="B9" s="199" t="s">
        <v>1147</v>
      </c>
      <c r="C9" s="190">
        <v>4470</v>
      </c>
      <c r="D9" s="190">
        <v>4820</v>
      </c>
      <c r="E9" s="190">
        <v>2410</v>
      </c>
      <c r="F9" s="190">
        <v>1928</v>
      </c>
      <c r="G9" s="190">
        <v>1446</v>
      </c>
      <c r="H9" s="188">
        <v>964</v>
      </c>
      <c r="I9" s="194">
        <f t="shared" si="0"/>
        <v>1.0782997762863535</v>
      </c>
    </row>
    <row r="10" spans="1:9" x14ac:dyDescent="0.25">
      <c r="A10" s="197" t="s">
        <v>9</v>
      </c>
      <c r="B10" s="198" t="s">
        <v>1242</v>
      </c>
      <c r="C10" s="188"/>
      <c r="D10" s="188"/>
      <c r="E10" s="188"/>
      <c r="F10" s="188"/>
      <c r="G10" s="188"/>
      <c r="H10" s="188"/>
      <c r="I10" s="194"/>
    </row>
    <row r="11" spans="1:9" x14ac:dyDescent="0.25">
      <c r="A11" s="197">
        <v>1</v>
      </c>
      <c r="B11" s="198" t="s">
        <v>101</v>
      </c>
      <c r="C11" s="188"/>
      <c r="D11" s="188"/>
      <c r="E11" s="188"/>
      <c r="F11" s="188"/>
      <c r="G11" s="188"/>
      <c r="H11" s="188"/>
      <c r="I11" s="194"/>
    </row>
    <row r="12" spans="1:9" x14ac:dyDescent="0.25">
      <c r="A12" s="189"/>
      <c r="B12" s="199" t="s">
        <v>1235</v>
      </c>
      <c r="C12" s="190">
        <v>17240</v>
      </c>
      <c r="D12" s="190">
        <v>18410</v>
      </c>
      <c r="E12" s="190">
        <v>9205</v>
      </c>
      <c r="F12" s="190">
        <v>7364</v>
      </c>
      <c r="G12" s="190">
        <v>5523</v>
      </c>
      <c r="H12" s="190">
        <v>3682</v>
      </c>
      <c r="I12" s="194">
        <f t="shared" si="0"/>
        <v>1.0678654292343388</v>
      </c>
    </row>
    <row r="13" spans="1:9" x14ac:dyDescent="0.25">
      <c r="A13" s="197">
        <v>2</v>
      </c>
      <c r="B13" s="198" t="s">
        <v>32</v>
      </c>
      <c r="C13" s="188"/>
      <c r="D13" s="188"/>
      <c r="E13" s="188"/>
      <c r="F13" s="188"/>
      <c r="G13" s="188"/>
      <c r="H13" s="188"/>
      <c r="I13" s="194"/>
    </row>
    <row r="14" spans="1:9" x14ac:dyDescent="0.25">
      <c r="A14" s="199"/>
      <c r="B14" s="199" t="s">
        <v>119</v>
      </c>
      <c r="C14" s="188" t="s">
        <v>1308</v>
      </c>
      <c r="D14" s="190">
        <v>12770</v>
      </c>
      <c r="E14" s="190">
        <v>6385</v>
      </c>
      <c r="F14" s="190">
        <v>5108</v>
      </c>
      <c r="G14" s="190">
        <v>3831</v>
      </c>
      <c r="H14" s="190">
        <v>2554</v>
      </c>
      <c r="I14" s="194">
        <f t="shared" si="0"/>
        <v>1.0579950289975144</v>
      </c>
    </row>
    <row r="15" spans="1:9" x14ac:dyDescent="0.25">
      <c r="A15" s="199"/>
      <c r="B15" s="199" t="s">
        <v>120</v>
      </c>
      <c r="C15" s="188" t="s">
        <v>1309</v>
      </c>
      <c r="D15" s="190">
        <v>10780</v>
      </c>
      <c r="E15" s="190">
        <v>5390</v>
      </c>
      <c r="F15" s="190">
        <v>4312</v>
      </c>
      <c r="G15" s="190">
        <v>3234</v>
      </c>
      <c r="H15" s="190">
        <v>2156</v>
      </c>
      <c r="I15" s="194">
        <f t="shared" si="0"/>
        <v>1.0547945205479452</v>
      </c>
    </row>
    <row r="16" spans="1:9" x14ac:dyDescent="0.25">
      <c r="A16" s="199"/>
      <c r="B16" s="199" t="s">
        <v>121</v>
      </c>
      <c r="C16" s="188" t="s">
        <v>1310</v>
      </c>
      <c r="D16" s="190">
        <v>9080</v>
      </c>
      <c r="E16" s="190">
        <v>4540</v>
      </c>
      <c r="F16" s="190">
        <v>3632</v>
      </c>
      <c r="G16" s="190">
        <v>2724</v>
      </c>
      <c r="H16" s="190">
        <v>1816</v>
      </c>
      <c r="I16" s="194">
        <f t="shared" si="0"/>
        <v>1.0595099183197199</v>
      </c>
    </row>
    <row r="17" spans="1:9" x14ac:dyDescent="0.25">
      <c r="A17" s="197">
        <v>2</v>
      </c>
      <c r="B17" s="198" t="s">
        <v>128</v>
      </c>
      <c r="C17" s="188"/>
      <c r="D17" s="188"/>
      <c r="E17" s="188"/>
      <c r="F17" s="188"/>
      <c r="G17" s="188"/>
      <c r="H17" s="188"/>
      <c r="I17" s="194"/>
    </row>
    <row r="18" spans="1:9" x14ac:dyDescent="0.25">
      <c r="A18" s="191"/>
      <c r="B18" s="199" t="s">
        <v>129</v>
      </c>
      <c r="C18" s="190">
        <v>16870</v>
      </c>
      <c r="D18" s="190">
        <v>17720</v>
      </c>
      <c r="E18" s="190">
        <v>8860</v>
      </c>
      <c r="F18" s="190">
        <v>7088</v>
      </c>
      <c r="G18" s="190">
        <v>5316</v>
      </c>
      <c r="H18" s="190">
        <v>3544</v>
      </c>
      <c r="I18" s="194">
        <f t="shared" si="0"/>
        <v>1.050385299347955</v>
      </c>
    </row>
    <row r="19" spans="1:9" x14ac:dyDescent="0.25">
      <c r="A19" s="191"/>
      <c r="B19" s="199" t="s">
        <v>130</v>
      </c>
      <c r="C19" s="190">
        <v>11560</v>
      </c>
      <c r="D19" s="190">
        <v>12220</v>
      </c>
      <c r="E19" s="190">
        <v>6110</v>
      </c>
      <c r="F19" s="190">
        <v>4888</v>
      </c>
      <c r="G19" s="190">
        <v>3666</v>
      </c>
      <c r="H19" s="190">
        <v>2444</v>
      </c>
      <c r="I19" s="194">
        <f t="shared" si="0"/>
        <v>1.0570934256055364</v>
      </c>
    </row>
    <row r="20" spans="1:9" x14ac:dyDescent="0.25">
      <c r="A20" s="191"/>
      <c r="B20" s="199" t="s">
        <v>1311</v>
      </c>
      <c r="C20" s="190">
        <v>25680</v>
      </c>
      <c r="D20" s="190">
        <v>27160</v>
      </c>
      <c r="E20" s="190">
        <v>13580</v>
      </c>
      <c r="F20" s="190">
        <v>10864</v>
      </c>
      <c r="G20" s="190">
        <v>8148</v>
      </c>
      <c r="H20" s="190">
        <v>5432</v>
      </c>
      <c r="I20" s="194">
        <f t="shared" si="0"/>
        <v>1.057632398753894</v>
      </c>
    </row>
    <row r="21" spans="1:9" x14ac:dyDescent="0.25">
      <c r="A21" s="197">
        <v>3</v>
      </c>
      <c r="B21" s="198" t="s">
        <v>147</v>
      </c>
      <c r="C21" s="188"/>
      <c r="D21" s="188"/>
      <c r="E21" s="188"/>
      <c r="F21" s="188"/>
      <c r="G21" s="188"/>
      <c r="H21" s="188"/>
      <c r="I21" s="194"/>
    </row>
    <row r="22" spans="1:9" ht="25.5" x14ac:dyDescent="0.25">
      <c r="A22" s="191"/>
      <c r="B22" s="199" t="s">
        <v>149</v>
      </c>
      <c r="C22" s="188" t="s">
        <v>1312</v>
      </c>
      <c r="D22" s="190">
        <v>26420</v>
      </c>
      <c r="E22" s="190">
        <v>13210</v>
      </c>
      <c r="F22" s="190">
        <v>10568</v>
      </c>
      <c r="G22" s="190">
        <v>7926</v>
      </c>
      <c r="H22" s="190">
        <v>5284</v>
      </c>
      <c r="I22" s="194">
        <f t="shared" si="0"/>
        <v>1.0479968266560888</v>
      </c>
    </row>
    <row r="23" spans="1:9" ht="25.5" x14ac:dyDescent="0.25">
      <c r="A23" s="191"/>
      <c r="B23" s="199" t="s">
        <v>150</v>
      </c>
      <c r="C23" s="188" t="s">
        <v>1313</v>
      </c>
      <c r="D23" s="190">
        <v>22510</v>
      </c>
      <c r="E23" s="190">
        <v>11255</v>
      </c>
      <c r="F23" s="190">
        <v>9004</v>
      </c>
      <c r="G23" s="190">
        <v>6753</v>
      </c>
      <c r="H23" s="190">
        <v>4502</v>
      </c>
      <c r="I23" s="194">
        <f t="shared" si="0"/>
        <v>1.0568075117370892</v>
      </c>
    </row>
    <row r="24" spans="1:9" x14ac:dyDescent="0.25">
      <c r="A24" s="191"/>
      <c r="B24" s="199" t="s">
        <v>151</v>
      </c>
      <c r="C24" s="190">
        <v>22610</v>
      </c>
      <c r="D24" s="190">
        <v>23800</v>
      </c>
      <c r="E24" s="190">
        <v>11900</v>
      </c>
      <c r="F24" s="190">
        <v>9520</v>
      </c>
      <c r="G24" s="190">
        <v>7140</v>
      </c>
      <c r="H24" s="190">
        <v>4760</v>
      </c>
      <c r="I24" s="194">
        <f t="shared" si="0"/>
        <v>1.0526315789473684</v>
      </c>
    </row>
    <row r="25" spans="1:9" ht="25.5" x14ac:dyDescent="0.25">
      <c r="A25" s="191"/>
      <c r="B25" s="199" t="s">
        <v>1129</v>
      </c>
      <c r="C25" s="188" t="s">
        <v>1314</v>
      </c>
      <c r="D25" s="190">
        <v>20950</v>
      </c>
      <c r="E25" s="190">
        <v>10475</v>
      </c>
      <c r="F25" s="190">
        <v>8380</v>
      </c>
      <c r="G25" s="190">
        <v>6285</v>
      </c>
      <c r="H25" s="190">
        <v>4190</v>
      </c>
      <c r="I25" s="194">
        <f t="shared" si="0"/>
        <v>1.0522350577599195</v>
      </c>
    </row>
    <row r="26" spans="1:9" x14ac:dyDescent="0.25">
      <c r="A26" s="197">
        <v>4</v>
      </c>
      <c r="B26" s="198" t="s">
        <v>240</v>
      </c>
      <c r="C26" s="188"/>
      <c r="D26" s="188"/>
      <c r="E26" s="188"/>
      <c r="F26" s="188"/>
      <c r="G26" s="188"/>
      <c r="H26" s="188"/>
      <c r="I26" s="194"/>
    </row>
    <row r="27" spans="1:9" x14ac:dyDescent="0.25">
      <c r="A27" s="191"/>
      <c r="B27" s="199" t="s">
        <v>241</v>
      </c>
      <c r="C27" s="190">
        <v>13480</v>
      </c>
      <c r="D27" s="190">
        <v>14180</v>
      </c>
      <c r="E27" s="190">
        <v>7090</v>
      </c>
      <c r="F27" s="190">
        <v>5672</v>
      </c>
      <c r="G27" s="190">
        <v>4254</v>
      </c>
      <c r="H27" s="190">
        <v>2836</v>
      </c>
      <c r="I27" s="194">
        <f t="shared" si="0"/>
        <v>1.0519287833827893</v>
      </c>
    </row>
    <row r="28" spans="1:9" x14ac:dyDescent="0.25">
      <c r="A28" s="191"/>
      <c r="B28" s="199" t="s">
        <v>242</v>
      </c>
      <c r="C28" s="190">
        <v>17300</v>
      </c>
      <c r="D28" s="190">
        <v>18100</v>
      </c>
      <c r="E28" s="190">
        <v>9050</v>
      </c>
      <c r="F28" s="190">
        <v>7240</v>
      </c>
      <c r="G28" s="190">
        <v>5430</v>
      </c>
      <c r="H28" s="190">
        <v>3620</v>
      </c>
      <c r="I28" s="194">
        <f t="shared" si="0"/>
        <v>1.046242774566474</v>
      </c>
    </row>
    <row r="29" spans="1:9" x14ac:dyDescent="0.25">
      <c r="A29" s="197">
        <v>5</v>
      </c>
      <c r="B29" s="198" t="s">
        <v>243</v>
      </c>
      <c r="C29" s="190">
        <v>11680</v>
      </c>
      <c r="D29" s="190">
        <v>12320</v>
      </c>
      <c r="E29" s="190">
        <v>6160</v>
      </c>
      <c r="F29" s="190">
        <v>4928</v>
      </c>
      <c r="G29" s="190">
        <v>3696</v>
      </c>
      <c r="H29" s="190">
        <v>2464</v>
      </c>
      <c r="I29" s="194">
        <f t="shared" si="0"/>
        <v>1.0547945205479452</v>
      </c>
    </row>
    <row r="30" spans="1:9" x14ac:dyDescent="0.25">
      <c r="A30" s="197">
        <v>6</v>
      </c>
      <c r="B30" s="198" t="s">
        <v>253</v>
      </c>
      <c r="C30" s="188"/>
      <c r="D30" s="188"/>
      <c r="E30" s="188"/>
      <c r="F30" s="188"/>
      <c r="G30" s="188"/>
      <c r="H30" s="188"/>
      <c r="I30" s="194"/>
    </row>
    <row r="31" spans="1:9" x14ac:dyDescent="0.25">
      <c r="A31" s="191"/>
      <c r="B31" s="199" t="s">
        <v>254</v>
      </c>
      <c r="C31" s="188" t="s">
        <v>1315</v>
      </c>
      <c r="D31" s="190">
        <v>8220</v>
      </c>
      <c r="E31" s="190">
        <v>4110</v>
      </c>
      <c r="F31" s="190">
        <v>3288</v>
      </c>
      <c r="G31" s="190">
        <v>2466</v>
      </c>
      <c r="H31" s="190">
        <v>1644</v>
      </c>
      <c r="I31" s="194">
        <f t="shared" si="0"/>
        <v>1.051150895140665</v>
      </c>
    </row>
    <row r="32" spans="1:9" x14ac:dyDescent="0.25">
      <c r="A32" s="191"/>
      <c r="B32" s="199" t="s">
        <v>255</v>
      </c>
      <c r="C32" s="188" t="s">
        <v>1316</v>
      </c>
      <c r="D32" s="190">
        <v>9510</v>
      </c>
      <c r="E32" s="190">
        <v>4755</v>
      </c>
      <c r="F32" s="190">
        <v>3804</v>
      </c>
      <c r="G32" s="190">
        <v>2853</v>
      </c>
      <c r="H32" s="190">
        <v>1902</v>
      </c>
      <c r="I32" s="194">
        <f t="shared" si="0"/>
        <v>1.0531561461794019</v>
      </c>
    </row>
    <row r="33" spans="1:9" x14ac:dyDescent="0.25">
      <c r="A33" s="191"/>
      <c r="B33" s="199" t="s">
        <v>256</v>
      </c>
      <c r="C33" s="188" t="s">
        <v>1315</v>
      </c>
      <c r="D33" s="190">
        <v>8220</v>
      </c>
      <c r="E33" s="190">
        <v>4110</v>
      </c>
      <c r="F33" s="190">
        <v>3288</v>
      </c>
      <c r="G33" s="190">
        <v>2466</v>
      </c>
      <c r="H33" s="190">
        <v>1644</v>
      </c>
      <c r="I33" s="194">
        <f t="shared" si="0"/>
        <v>1.051150895140665</v>
      </c>
    </row>
    <row r="34" spans="1:9" x14ac:dyDescent="0.25">
      <c r="A34" s="191"/>
      <c r="B34" s="199" t="s">
        <v>257</v>
      </c>
      <c r="C34" s="188" t="s">
        <v>1317</v>
      </c>
      <c r="D34" s="190">
        <v>7770</v>
      </c>
      <c r="E34" s="190">
        <v>3885</v>
      </c>
      <c r="F34" s="190">
        <v>3108</v>
      </c>
      <c r="G34" s="190">
        <v>2331</v>
      </c>
      <c r="H34" s="190">
        <v>1554</v>
      </c>
      <c r="I34" s="194">
        <f t="shared" si="0"/>
        <v>1.0600272851296044</v>
      </c>
    </row>
    <row r="35" spans="1:9" x14ac:dyDescent="0.25">
      <c r="A35" s="197">
        <v>7</v>
      </c>
      <c r="B35" s="198" t="s">
        <v>31</v>
      </c>
      <c r="C35" s="190">
        <v>5870</v>
      </c>
      <c r="D35" s="190">
        <v>6220</v>
      </c>
      <c r="E35" s="190">
        <v>3110</v>
      </c>
      <c r="F35" s="190">
        <v>2488</v>
      </c>
      <c r="G35" s="190">
        <v>1866</v>
      </c>
      <c r="H35" s="190">
        <v>1244</v>
      </c>
      <c r="I35" s="194">
        <f t="shared" si="0"/>
        <v>1.059625212947189</v>
      </c>
    </row>
    <row r="36" spans="1:9" x14ac:dyDescent="0.25">
      <c r="A36" s="197">
        <v>8</v>
      </c>
      <c r="B36" s="198" t="s">
        <v>269</v>
      </c>
      <c r="C36" s="190">
        <v>10210</v>
      </c>
      <c r="D36" s="190">
        <v>10750</v>
      </c>
      <c r="E36" s="190">
        <v>5375</v>
      </c>
      <c r="F36" s="190">
        <v>4300</v>
      </c>
      <c r="G36" s="190">
        <v>3225</v>
      </c>
      <c r="H36" s="190">
        <v>2150</v>
      </c>
      <c r="I36" s="194">
        <f t="shared" si="0"/>
        <v>1.0528893241919686</v>
      </c>
    </row>
    <row r="37" spans="1:9" x14ac:dyDescent="0.25">
      <c r="A37" s="197">
        <v>9</v>
      </c>
      <c r="B37" s="198" t="s">
        <v>270</v>
      </c>
      <c r="C37" s="190">
        <v>10670</v>
      </c>
      <c r="D37" s="190">
        <v>11270</v>
      </c>
      <c r="E37" s="190">
        <v>5635</v>
      </c>
      <c r="F37" s="190">
        <v>4508</v>
      </c>
      <c r="G37" s="190">
        <v>3381</v>
      </c>
      <c r="H37" s="190">
        <v>2254</v>
      </c>
      <c r="I37" s="194">
        <f t="shared" si="0"/>
        <v>1.0562324273664481</v>
      </c>
    </row>
    <row r="38" spans="1:9" x14ac:dyDescent="0.25">
      <c r="A38" s="197">
        <v>10</v>
      </c>
      <c r="B38" s="198" t="s">
        <v>16</v>
      </c>
      <c r="C38" s="190">
        <v>10670</v>
      </c>
      <c r="D38" s="190">
        <v>11270</v>
      </c>
      <c r="E38" s="190">
        <v>5635</v>
      </c>
      <c r="F38" s="190">
        <v>4508</v>
      </c>
      <c r="G38" s="190">
        <v>3381</v>
      </c>
      <c r="H38" s="190">
        <v>2254</v>
      </c>
      <c r="I38" s="194">
        <f t="shared" si="0"/>
        <v>1.0562324273664481</v>
      </c>
    </row>
    <row r="39" spans="1:9" x14ac:dyDescent="0.25">
      <c r="A39" s="197">
        <v>11</v>
      </c>
      <c r="B39" s="198" t="s">
        <v>271</v>
      </c>
      <c r="C39" s="190">
        <v>10670</v>
      </c>
      <c r="D39" s="190">
        <v>11270</v>
      </c>
      <c r="E39" s="190">
        <v>5635</v>
      </c>
      <c r="F39" s="190">
        <v>4508</v>
      </c>
      <c r="G39" s="190">
        <v>3381</v>
      </c>
      <c r="H39" s="190">
        <v>2254</v>
      </c>
      <c r="I39" s="194">
        <f t="shared" si="0"/>
        <v>1.0562324273664481</v>
      </c>
    </row>
    <row r="40" spans="1:9" x14ac:dyDescent="0.25">
      <c r="A40" s="197">
        <v>12</v>
      </c>
      <c r="B40" s="198" t="s">
        <v>272</v>
      </c>
      <c r="C40" s="190">
        <v>3910</v>
      </c>
      <c r="D40" s="190">
        <v>4110</v>
      </c>
      <c r="E40" s="190">
        <v>2055</v>
      </c>
      <c r="F40" s="190">
        <v>1644</v>
      </c>
      <c r="G40" s="190">
        <v>1233</v>
      </c>
      <c r="H40" s="188">
        <v>822</v>
      </c>
      <c r="I40" s="194">
        <f t="shared" si="0"/>
        <v>1.051150895140665</v>
      </c>
    </row>
    <row r="41" spans="1:9" x14ac:dyDescent="0.25">
      <c r="A41" s="197">
        <v>13</v>
      </c>
      <c r="B41" s="198" t="s">
        <v>273</v>
      </c>
      <c r="C41" s="190">
        <v>9780</v>
      </c>
      <c r="D41" s="190">
        <v>10270</v>
      </c>
      <c r="E41" s="190">
        <v>5135</v>
      </c>
      <c r="F41" s="190">
        <v>4108</v>
      </c>
      <c r="G41" s="190">
        <v>3081</v>
      </c>
      <c r="H41" s="190">
        <v>2054</v>
      </c>
      <c r="I41" s="194">
        <f t="shared" si="0"/>
        <v>1.0501022494887526</v>
      </c>
    </row>
    <row r="42" spans="1:9" x14ac:dyDescent="0.25">
      <c r="A42" s="197">
        <v>14</v>
      </c>
      <c r="B42" s="198" t="s">
        <v>274</v>
      </c>
      <c r="C42" s="190">
        <v>10670</v>
      </c>
      <c r="D42" s="190">
        <v>11270</v>
      </c>
      <c r="E42" s="190">
        <v>5635</v>
      </c>
      <c r="F42" s="190">
        <v>4508</v>
      </c>
      <c r="G42" s="190">
        <v>3381</v>
      </c>
      <c r="H42" s="190">
        <v>2254</v>
      </c>
      <c r="I42" s="194">
        <f t="shared" si="0"/>
        <v>1.0562324273664481</v>
      </c>
    </row>
    <row r="43" spans="1:9" x14ac:dyDescent="0.25">
      <c r="A43" s="197">
        <v>15</v>
      </c>
      <c r="B43" s="198" t="s">
        <v>26</v>
      </c>
      <c r="C43" s="190">
        <v>10670</v>
      </c>
      <c r="D43" s="190">
        <v>11270</v>
      </c>
      <c r="E43" s="190">
        <v>5635</v>
      </c>
      <c r="F43" s="190">
        <v>4508</v>
      </c>
      <c r="G43" s="190">
        <v>3381</v>
      </c>
      <c r="H43" s="190">
        <v>2254</v>
      </c>
      <c r="I43" s="194">
        <f t="shared" si="0"/>
        <v>1.0562324273664481</v>
      </c>
    </row>
    <row r="44" spans="1:9" x14ac:dyDescent="0.25">
      <c r="A44" s="197">
        <v>16</v>
      </c>
      <c r="B44" s="198" t="s">
        <v>27</v>
      </c>
      <c r="C44" s="190">
        <v>13040</v>
      </c>
      <c r="D44" s="190">
        <v>13710</v>
      </c>
      <c r="E44" s="190">
        <v>6855</v>
      </c>
      <c r="F44" s="190">
        <v>5484</v>
      </c>
      <c r="G44" s="190">
        <v>4113</v>
      </c>
      <c r="H44" s="190">
        <v>2742</v>
      </c>
      <c r="I44" s="194">
        <f t="shared" si="0"/>
        <v>1.0513803680981595</v>
      </c>
    </row>
    <row r="45" spans="1:9" x14ac:dyDescent="0.25">
      <c r="A45" s="197">
        <v>17</v>
      </c>
      <c r="B45" s="198" t="s">
        <v>275</v>
      </c>
      <c r="C45" s="190">
        <v>11180</v>
      </c>
      <c r="D45" s="190">
        <v>11840</v>
      </c>
      <c r="E45" s="190">
        <v>5920</v>
      </c>
      <c r="F45" s="190">
        <v>4736</v>
      </c>
      <c r="G45" s="190">
        <v>3552</v>
      </c>
      <c r="H45" s="190">
        <v>2368</v>
      </c>
      <c r="I45" s="194">
        <f t="shared" si="0"/>
        <v>1.0590339892665475</v>
      </c>
    </row>
    <row r="46" spans="1:9" x14ac:dyDescent="0.25">
      <c r="A46" s="197">
        <v>18</v>
      </c>
      <c r="B46" s="198" t="s">
        <v>276</v>
      </c>
      <c r="C46" s="190">
        <v>11180</v>
      </c>
      <c r="D46" s="190">
        <v>11840</v>
      </c>
      <c r="E46" s="190">
        <v>5920</v>
      </c>
      <c r="F46" s="190">
        <v>4736</v>
      </c>
      <c r="G46" s="190">
        <v>3552</v>
      </c>
      <c r="H46" s="190">
        <v>2368</v>
      </c>
      <c r="I46" s="194">
        <f t="shared" si="0"/>
        <v>1.0590339892665475</v>
      </c>
    </row>
    <row r="47" spans="1:9" x14ac:dyDescent="0.25">
      <c r="A47" s="197">
        <v>19</v>
      </c>
      <c r="B47" s="198" t="s">
        <v>277</v>
      </c>
      <c r="C47" s="190">
        <v>11740</v>
      </c>
      <c r="D47" s="190">
        <v>12340</v>
      </c>
      <c r="E47" s="190">
        <v>6170</v>
      </c>
      <c r="F47" s="190">
        <v>4936</v>
      </c>
      <c r="G47" s="190">
        <v>3702</v>
      </c>
      <c r="H47" s="190">
        <v>2468</v>
      </c>
      <c r="I47" s="194">
        <f t="shared" si="0"/>
        <v>1.051107325383305</v>
      </c>
    </row>
    <row r="48" spans="1:9" x14ac:dyDescent="0.25">
      <c r="A48" s="197">
        <v>20</v>
      </c>
      <c r="B48" s="198" t="s">
        <v>278</v>
      </c>
      <c r="C48" s="190">
        <v>9780</v>
      </c>
      <c r="D48" s="190">
        <v>10270</v>
      </c>
      <c r="E48" s="190">
        <v>5135</v>
      </c>
      <c r="F48" s="190">
        <v>4108</v>
      </c>
      <c r="G48" s="190">
        <v>3081</v>
      </c>
      <c r="H48" s="190">
        <v>2054</v>
      </c>
      <c r="I48" s="194">
        <f t="shared" si="0"/>
        <v>1.0501022494887526</v>
      </c>
    </row>
    <row r="49" spans="1:9" x14ac:dyDescent="0.25">
      <c r="A49" s="197">
        <v>22</v>
      </c>
      <c r="B49" s="198" t="s">
        <v>279</v>
      </c>
      <c r="C49" s="190">
        <v>9030</v>
      </c>
      <c r="D49" s="190">
        <v>9510</v>
      </c>
      <c r="E49" s="190">
        <v>4755</v>
      </c>
      <c r="F49" s="190">
        <v>3804</v>
      </c>
      <c r="G49" s="190">
        <v>2853</v>
      </c>
      <c r="H49" s="190">
        <v>1902</v>
      </c>
      <c r="I49" s="194">
        <f t="shared" si="0"/>
        <v>1.0531561461794019</v>
      </c>
    </row>
    <row r="50" spans="1:9" x14ac:dyDescent="0.25">
      <c r="A50" s="197">
        <v>23</v>
      </c>
      <c r="B50" s="198" t="s">
        <v>36</v>
      </c>
      <c r="C50" s="188"/>
      <c r="D50" s="188"/>
      <c r="E50" s="188"/>
      <c r="F50" s="188"/>
      <c r="G50" s="188"/>
      <c r="H50" s="188"/>
      <c r="I50" s="194"/>
    </row>
    <row r="51" spans="1:9" x14ac:dyDescent="0.25">
      <c r="A51" s="191"/>
      <c r="B51" s="199" t="s">
        <v>1318</v>
      </c>
      <c r="C51" s="188" t="s">
        <v>1319</v>
      </c>
      <c r="D51" s="190">
        <v>3780</v>
      </c>
      <c r="E51" s="190">
        <v>1890</v>
      </c>
      <c r="F51" s="190">
        <v>1512</v>
      </c>
      <c r="G51" s="190">
        <v>1134</v>
      </c>
      <c r="H51" s="188">
        <v>756</v>
      </c>
      <c r="I51" s="194">
        <f t="shared" si="0"/>
        <v>1.0617977528089888</v>
      </c>
    </row>
    <row r="52" spans="1:9" x14ac:dyDescent="0.25">
      <c r="A52" s="191"/>
      <c r="B52" s="199" t="s">
        <v>1075</v>
      </c>
      <c r="C52" s="190">
        <v>2840</v>
      </c>
      <c r="D52" s="190">
        <v>2980</v>
      </c>
      <c r="E52" s="190">
        <v>1490</v>
      </c>
      <c r="F52" s="190">
        <v>1192</v>
      </c>
      <c r="G52" s="188">
        <v>894</v>
      </c>
      <c r="H52" s="188">
        <v>596</v>
      </c>
      <c r="I52" s="194">
        <f t="shared" si="0"/>
        <v>1.0492957746478873</v>
      </c>
    </row>
    <row r="53" spans="1:9" x14ac:dyDescent="0.25">
      <c r="A53" s="197">
        <v>24</v>
      </c>
      <c r="B53" s="198" t="s">
        <v>282</v>
      </c>
      <c r="C53" s="190">
        <v>4990</v>
      </c>
      <c r="D53" s="190">
        <v>5260</v>
      </c>
      <c r="E53" s="190">
        <v>2630</v>
      </c>
      <c r="F53" s="190">
        <v>2104</v>
      </c>
      <c r="G53" s="190">
        <v>1578</v>
      </c>
      <c r="H53" s="190">
        <v>1052</v>
      </c>
      <c r="I53" s="194">
        <f t="shared" si="0"/>
        <v>1.0541082164328657</v>
      </c>
    </row>
    <row r="54" spans="1:9" x14ac:dyDescent="0.25">
      <c r="A54" s="197">
        <v>25</v>
      </c>
      <c r="B54" s="198" t="s">
        <v>283</v>
      </c>
      <c r="C54" s="190">
        <v>4990</v>
      </c>
      <c r="D54" s="190">
        <v>5260</v>
      </c>
      <c r="E54" s="190">
        <v>2630</v>
      </c>
      <c r="F54" s="190">
        <v>2104</v>
      </c>
      <c r="G54" s="190">
        <v>1578</v>
      </c>
      <c r="H54" s="190">
        <v>1052</v>
      </c>
      <c r="I54" s="194">
        <f t="shared" si="0"/>
        <v>1.0541082164328657</v>
      </c>
    </row>
    <row r="55" spans="1:9" x14ac:dyDescent="0.25">
      <c r="A55" s="197">
        <v>26</v>
      </c>
      <c r="B55" s="198" t="s">
        <v>298</v>
      </c>
      <c r="C55" s="190">
        <v>10090</v>
      </c>
      <c r="D55" s="190">
        <v>10590</v>
      </c>
      <c r="E55" s="190">
        <v>5295</v>
      </c>
      <c r="F55" s="190">
        <v>4236</v>
      </c>
      <c r="G55" s="190">
        <v>3177</v>
      </c>
      <c r="H55" s="190">
        <v>2118</v>
      </c>
      <c r="I55" s="194">
        <f t="shared" si="0"/>
        <v>1.0495540138751238</v>
      </c>
    </row>
    <row r="56" spans="1:9" x14ac:dyDescent="0.25">
      <c r="A56" s="197">
        <v>27</v>
      </c>
      <c r="B56" s="198" t="s">
        <v>304</v>
      </c>
      <c r="C56" s="188"/>
      <c r="D56" s="188"/>
      <c r="E56" s="188"/>
      <c r="F56" s="188"/>
      <c r="G56" s="188"/>
      <c r="H56" s="188"/>
      <c r="I56" s="194"/>
    </row>
    <row r="57" spans="1:9" x14ac:dyDescent="0.25">
      <c r="A57" s="191"/>
      <c r="B57" s="199" t="s">
        <v>305</v>
      </c>
      <c r="C57" s="190">
        <v>5270</v>
      </c>
      <c r="D57" s="190">
        <v>5530</v>
      </c>
      <c r="E57" s="188"/>
      <c r="F57" s="188"/>
      <c r="G57" s="188"/>
      <c r="H57" s="188"/>
      <c r="I57" s="194">
        <f t="shared" si="0"/>
        <v>1.0493358633776091</v>
      </c>
    </row>
    <row r="58" spans="1:9" x14ac:dyDescent="0.25">
      <c r="A58" s="191"/>
      <c r="B58" s="199" t="s">
        <v>306</v>
      </c>
      <c r="C58" s="190">
        <v>5270</v>
      </c>
      <c r="D58" s="190">
        <v>5530</v>
      </c>
      <c r="E58" s="188"/>
      <c r="F58" s="188"/>
      <c r="G58" s="188"/>
      <c r="H58" s="188"/>
      <c r="I58" s="194">
        <f t="shared" si="0"/>
        <v>1.0493358633776091</v>
      </c>
    </row>
    <row r="59" spans="1:9" x14ac:dyDescent="0.25">
      <c r="A59" s="191"/>
      <c r="B59" s="199" t="s">
        <v>307</v>
      </c>
      <c r="C59" s="190">
        <v>5270</v>
      </c>
      <c r="D59" s="190">
        <v>5530</v>
      </c>
      <c r="E59" s="188"/>
      <c r="F59" s="188"/>
      <c r="G59" s="188"/>
      <c r="H59" s="188"/>
      <c r="I59" s="194">
        <f t="shared" si="0"/>
        <v>1.0493358633776091</v>
      </c>
    </row>
    <row r="60" spans="1:9" x14ac:dyDescent="0.25">
      <c r="A60" s="191"/>
      <c r="B60" s="199" t="s">
        <v>308</v>
      </c>
      <c r="C60" s="190">
        <v>3810</v>
      </c>
      <c r="D60" s="190">
        <v>3990</v>
      </c>
      <c r="E60" s="188"/>
      <c r="F60" s="188"/>
      <c r="G60" s="188"/>
      <c r="H60" s="188"/>
      <c r="I60" s="194">
        <f t="shared" si="0"/>
        <v>1.0472440944881889</v>
      </c>
    </row>
    <row r="61" spans="1:9" x14ac:dyDescent="0.25">
      <c r="A61" s="191"/>
      <c r="B61" s="199" t="s">
        <v>309</v>
      </c>
      <c r="C61" s="190">
        <v>3810</v>
      </c>
      <c r="D61" s="190">
        <v>3990</v>
      </c>
      <c r="E61" s="188"/>
      <c r="F61" s="188"/>
      <c r="G61" s="188"/>
      <c r="H61" s="188"/>
      <c r="I61" s="194">
        <f t="shared" si="0"/>
        <v>1.0472440944881889</v>
      </c>
    </row>
    <row r="62" spans="1:9" x14ac:dyDescent="0.25">
      <c r="A62" s="191"/>
      <c r="B62" s="199" t="s">
        <v>310</v>
      </c>
      <c r="C62" s="190">
        <v>3810</v>
      </c>
      <c r="D62" s="190">
        <v>3990</v>
      </c>
      <c r="E62" s="188"/>
      <c r="F62" s="188"/>
      <c r="G62" s="188"/>
      <c r="H62" s="188"/>
      <c r="I62" s="194">
        <f t="shared" si="0"/>
        <v>1.0472440944881889</v>
      </c>
    </row>
    <row r="63" spans="1:9" x14ac:dyDescent="0.25">
      <c r="A63" s="197">
        <v>28</v>
      </c>
      <c r="B63" s="198" t="s">
        <v>311</v>
      </c>
      <c r="C63" s="188"/>
      <c r="D63" s="188"/>
      <c r="E63" s="188"/>
      <c r="F63" s="188"/>
      <c r="G63" s="188"/>
      <c r="H63" s="188"/>
      <c r="I63" s="194"/>
    </row>
    <row r="64" spans="1:9" x14ac:dyDescent="0.25">
      <c r="A64" s="191"/>
      <c r="B64" s="199" t="s">
        <v>312</v>
      </c>
      <c r="C64" s="188" t="s">
        <v>1320</v>
      </c>
      <c r="D64" s="190">
        <v>12320</v>
      </c>
      <c r="E64" s="190">
        <v>6160</v>
      </c>
      <c r="F64" s="190">
        <v>4928</v>
      </c>
      <c r="G64" s="190">
        <v>3696</v>
      </c>
      <c r="H64" s="190">
        <v>2464</v>
      </c>
      <c r="I64" s="194">
        <f t="shared" si="0"/>
        <v>1.049403747870528</v>
      </c>
    </row>
    <row r="65" spans="1:9" x14ac:dyDescent="0.25">
      <c r="A65" s="191"/>
      <c r="B65" s="199" t="s">
        <v>313</v>
      </c>
      <c r="C65" s="188"/>
      <c r="D65" s="188"/>
      <c r="E65" s="188"/>
      <c r="F65" s="188"/>
      <c r="G65" s="188"/>
      <c r="H65" s="188"/>
      <c r="I65" s="194"/>
    </row>
    <row r="66" spans="1:9" x14ac:dyDescent="0.25">
      <c r="A66" s="191"/>
      <c r="B66" s="199" t="s">
        <v>314</v>
      </c>
      <c r="C66" s="188" t="s">
        <v>1321</v>
      </c>
      <c r="D66" s="190">
        <v>16440</v>
      </c>
      <c r="E66" s="188"/>
      <c r="F66" s="188"/>
      <c r="G66" s="188"/>
      <c r="H66" s="188"/>
      <c r="I66" s="194">
        <f t="shared" si="0"/>
        <v>1.0504792332268371</v>
      </c>
    </row>
    <row r="67" spans="1:9" x14ac:dyDescent="0.25">
      <c r="A67" s="191"/>
      <c r="B67" s="199" t="s">
        <v>315</v>
      </c>
      <c r="C67" s="190">
        <v>14670</v>
      </c>
      <c r="D67" s="190">
        <v>15420</v>
      </c>
      <c r="E67" s="188"/>
      <c r="F67" s="188"/>
      <c r="G67" s="188"/>
      <c r="H67" s="188"/>
      <c r="I67" s="194">
        <f t="shared" si="0"/>
        <v>1.0511247443762781</v>
      </c>
    </row>
    <row r="68" spans="1:9" x14ac:dyDescent="0.25">
      <c r="A68" s="191"/>
      <c r="B68" s="199" t="s">
        <v>316</v>
      </c>
      <c r="C68" s="188" t="s">
        <v>1322</v>
      </c>
      <c r="D68" s="190">
        <v>15420</v>
      </c>
      <c r="E68" s="188"/>
      <c r="F68" s="188"/>
      <c r="G68" s="188"/>
      <c r="H68" s="188"/>
      <c r="I68" s="194">
        <f t="shared" si="0"/>
        <v>1.0511247443762781</v>
      </c>
    </row>
    <row r="69" spans="1:9" x14ac:dyDescent="0.25">
      <c r="A69" s="191"/>
      <c r="B69" s="199" t="s">
        <v>317</v>
      </c>
      <c r="C69" s="190">
        <v>16770</v>
      </c>
      <c r="D69" s="190">
        <v>17580</v>
      </c>
      <c r="E69" s="188"/>
      <c r="F69" s="188"/>
      <c r="G69" s="188"/>
      <c r="H69" s="188"/>
      <c r="I69" s="194">
        <f t="shared" si="0"/>
        <v>1.0483005366726297</v>
      </c>
    </row>
    <row r="70" spans="1:9" x14ac:dyDescent="0.25">
      <c r="A70" s="191"/>
      <c r="B70" s="199" t="s">
        <v>318</v>
      </c>
      <c r="C70" s="190">
        <v>11740</v>
      </c>
      <c r="D70" s="190">
        <v>12320</v>
      </c>
      <c r="E70" s="188"/>
      <c r="F70" s="188"/>
      <c r="G70" s="188"/>
      <c r="H70" s="188"/>
      <c r="I70" s="194">
        <f t="shared" ref="I70:I133" si="1">D70/C70</f>
        <v>1.049403747870528</v>
      </c>
    </row>
    <row r="71" spans="1:9" x14ac:dyDescent="0.25">
      <c r="A71" s="191"/>
      <c r="B71" s="199" t="s">
        <v>319</v>
      </c>
      <c r="C71" s="188" t="s">
        <v>1323</v>
      </c>
      <c r="D71" s="190">
        <v>9850</v>
      </c>
      <c r="E71" s="188"/>
      <c r="F71" s="188"/>
      <c r="G71" s="188"/>
      <c r="H71" s="188"/>
      <c r="I71" s="194">
        <f t="shared" si="1"/>
        <v>1.0489882854100105</v>
      </c>
    </row>
    <row r="72" spans="1:9" x14ac:dyDescent="0.25">
      <c r="A72" s="191"/>
      <c r="B72" s="199" t="s">
        <v>320</v>
      </c>
      <c r="C72" s="190">
        <v>11740</v>
      </c>
      <c r="D72" s="190">
        <v>12320</v>
      </c>
      <c r="E72" s="188"/>
      <c r="F72" s="188"/>
      <c r="G72" s="188"/>
      <c r="H72" s="188"/>
      <c r="I72" s="194">
        <f t="shared" si="1"/>
        <v>1.049403747870528</v>
      </c>
    </row>
    <row r="73" spans="1:9" x14ac:dyDescent="0.25">
      <c r="A73" s="191"/>
      <c r="B73" s="199" t="s">
        <v>321</v>
      </c>
      <c r="C73" s="190">
        <v>9390</v>
      </c>
      <c r="D73" s="190">
        <v>9850</v>
      </c>
      <c r="E73" s="188"/>
      <c r="F73" s="188"/>
      <c r="G73" s="188"/>
      <c r="H73" s="188"/>
      <c r="I73" s="194">
        <f t="shared" si="1"/>
        <v>1.0489882854100105</v>
      </c>
    </row>
    <row r="74" spans="1:9" x14ac:dyDescent="0.25">
      <c r="A74" s="191"/>
      <c r="B74" s="199" t="s">
        <v>322</v>
      </c>
      <c r="C74" s="190">
        <v>9390</v>
      </c>
      <c r="D74" s="190">
        <v>9850</v>
      </c>
      <c r="E74" s="188"/>
      <c r="F74" s="188"/>
      <c r="G74" s="188"/>
      <c r="H74" s="188"/>
      <c r="I74" s="194">
        <f t="shared" si="1"/>
        <v>1.0489882854100105</v>
      </c>
    </row>
    <row r="75" spans="1:9" x14ac:dyDescent="0.25">
      <c r="A75" s="191"/>
      <c r="B75" s="199" t="s">
        <v>323</v>
      </c>
      <c r="C75" s="190">
        <v>9390</v>
      </c>
      <c r="D75" s="190">
        <v>9850</v>
      </c>
      <c r="E75" s="190">
        <v>4925</v>
      </c>
      <c r="F75" s="190">
        <v>3940</v>
      </c>
      <c r="G75" s="190">
        <v>2955</v>
      </c>
      <c r="H75" s="190">
        <v>1970</v>
      </c>
      <c r="I75" s="194">
        <f t="shared" si="1"/>
        <v>1.0489882854100105</v>
      </c>
    </row>
    <row r="76" spans="1:9" x14ac:dyDescent="0.25">
      <c r="A76" s="191"/>
      <c r="B76" s="199" t="s">
        <v>324</v>
      </c>
      <c r="C76" s="190">
        <v>9390</v>
      </c>
      <c r="D76" s="190">
        <v>9850</v>
      </c>
      <c r="E76" s="188"/>
      <c r="F76" s="188"/>
      <c r="G76" s="188"/>
      <c r="H76" s="188"/>
      <c r="I76" s="194">
        <f t="shared" si="1"/>
        <v>1.0489882854100105</v>
      </c>
    </row>
    <row r="77" spans="1:9" x14ac:dyDescent="0.25">
      <c r="A77" s="191"/>
      <c r="B77" s="199" t="s">
        <v>325</v>
      </c>
      <c r="C77" s="190">
        <v>9390</v>
      </c>
      <c r="D77" s="190">
        <v>9850</v>
      </c>
      <c r="E77" s="188"/>
      <c r="F77" s="188"/>
      <c r="G77" s="188"/>
      <c r="H77" s="188"/>
      <c r="I77" s="194">
        <f t="shared" si="1"/>
        <v>1.0489882854100105</v>
      </c>
    </row>
    <row r="78" spans="1:9" x14ac:dyDescent="0.25">
      <c r="A78" s="191"/>
      <c r="B78" s="199" t="s">
        <v>326</v>
      </c>
      <c r="C78" s="190">
        <v>9390</v>
      </c>
      <c r="D78" s="190">
        <v>9850</v>
      </c>
      <c r="E78" s="188"/>
      <c r="F78" s="188"/>
      <c r="G78" s="188"/>
      <c r="H78" s="188"/>
      <c r="I78" s="194">
        <f t="shared" si="1"/>
        <v>1.0489882854100105</v>
      </c>
    </row>
    <row r="79" spans="1:9" x14ac:dyDescent="0.25">
      <c r="A79" s="191"/>
      <c r="B79" s="199" t="s">
        <v>327</v>
      </c>
      <c r="C79" s="190">
        <v>9390</v>
      </c>
      <c r="D79" s="190">
        <v>9850</v>
      </c>
      <c r="E79" s="188"/>
      <c r="F79" s="188"/>
      <c r="G79" s="188"/>
      <c r="H79" s="188"/>
      <c r="I79" s="194">
        <f t="shared" si="1"/>
        <v>1.0489882854100105</v>
      </c>
    </row>
    <row r="80" spans="1:9" x14ac:dyDescent="0.25">
      <c r="A80" s="191"/>
      <c r="B80" s="199" t="s">
        <v>328</v>
      </c>
      <c r="C80" s="190">
        <v>9390</v>
      </c>
      <c r="D80" s="190">
        <v>9850</v>
      </c>
      <c r="E80" s="188"/>
      <c r="F80" s="188"/>
      <c r="G80" s="188"/>
      <c r="H80" s="188"/>
      <c r="I80" s="194">
        <f t="shared" si="1"/>
        <v>1.0489882854100105</v>
      </c>
    </row>
    <row r="81" spans="1:9" x14ac:dyDescent="0.25">
      <c r="A81" s="191"/>
      <c r="B81" s="199" t="s">
        <v>329</v>
      </c>
      <c r="C81" s="190">
        <v>9390</v>
      </c>
      <c r="D81" s="190">
        <v>9850</v>
      </c>
      <c r="E81" s="188"/>
      <c r="F81" s="188"/>
      <c r="G81" s="188"/>
      <c r="H81" s="188"/>
      <c r="I81" s="194">
        <f t="shared" si="1"/>
        <v>1.0489882854100105</v>
      </c>
    </row>
    <row r="82" spans="1:9" x14ac:dyDescent="0.25">
      <c r="A82" s="197">
        <v>29</v>
      </c>
      <c r="B82" s="198" t="s">
        <v>367</v>
      </c>
      <c r="C82" s="190">
        <v>3160</v>
      </c>
      <c r="D82" s="190">
        <v>3310</v>
      </c>
      <c r="E82" s="190">
        <v>1655</v>
      </c>
      <c r="F82" s="190">
        <v>1324</v>
      </c>
      <c r="G82" s="188">
        <v>993</v>
      </c>
      <c r="H82" s="188">
        <v>662</v>
      </c>
      <c r="I82" s="194">
        <f t="shared" si="1"/>
        <v>1.0474683544303798</v>
      </c>
    </row>
    <row r="83" spans="1:9" x14ac:dyDescent="0.25">
      <c r="A83" s="197">
        <v>30</v>
      </c>
      <c r="B83" s="198" t="s">
        <v>371</v>
      </c>
      <c r="C83" s="190">
        <v>20430</v>
      </c>
      <c r="D83" s="190">
        <v>21520</v>
      </c>
      <c r="E83" s="190">
        <v>10760</v>
      </c>
      <c r="F83" s="190">
        <v>8608</v>
      </c>
      <c r="G83" s="190">
        <v>6456</v>
      </c>
      <c r="H83" s="190">
        <v>4304</v>
      </c>
      <c r="I83" s="194">
        <f t="shared" si="1"/>
        <v>1.0533529123837493</v>
      </c>
    </row>
    <row r="84" spans="1:9" x14ac:dyDescent="0.25">
      <c r="A84" s="196" t="s">
        <v>18</v>
      </c>
      <c r="B84" s="198" t="s">
        <v>1243</v>
      </c>
      <c r="C84" s="188"/>
      <c r="D84" s="188"/>
      <c r="E84" s="188"/>
      <c r="F84" s="188"/>
      <c r="G84" s="188"/>
      <c r="H84" s="188"/>
      <c r="I84" s="194"/>
    </row>
    <row r="85" spans="1:9" x14ac:dyDescent="0.25">
      <c r="A85" s="196">
        <v>1</v>
      </c>
      <c r="B85" s="198" t="s">
        <v>528</v>
      </c>
      <c r="C85" s="188"/>
      <c r="D85" s="188"/>
      <c r="E85" s="188"/>
      <c r="F85" s="188"/>
      <c r="G85" s="188"/>
      <c r="H85" s="188"/>
      <c r="I85" s="194"/>
    </row>
    <row r="86" spans="1:9" x14ac:dyDescent="0.25">
      <c r="A86" s="193"/>
      <c r="B86" s="199" t="s">
        <v>529</v>
      </c>
      <c r="C86" s="190">
        <v>5150</v>
      </c>
      <c r="D86" s="190">
        <v>5440</v>
      </c>
      <c r="E86" s="190">
        <v>2720</v>
      </c>
      <c r="F86" s="190">
        <v>2176</v>
      </c>
      <c r="G86" s="190">
        <v>1632</v>
      </c>
      <c r="H86" s="190">
        <v>1088</v>
      </c>
      <c r="I86" s="194">
        <f t="shared" si="1"/>
        <v>1.0563106796116506</v>
      </c>
    </row>
    <row r="87" spans="1:9" x14ac:dyDescent="0.25">
      <c r="A87" s="193"/>
      <c r="B87" s="199" t="s">
        <v>530</v>
      </c>
      <c r="C87" s="190">
        <v>5150</v>
      </c>
      <c r="D87" s="190">
        <v>5440</v>
      </c>
      <c r="E87" s="190">
        <v>2720</v>
      </c>
      <c r="F87" s="190">
        <v>2176</v>
      </c>
      <c r="G87" s="190">
        <v>1632</v>
      </c>
      <c r="H87" s="190">
        <v>1088</v>
      </c>
      <c r="I87" s="194">
        <f t="shared" si="1"/>
        <v>1.0563106796116506</v>
      </c>
    </row>
    <row r="88" spans="1:9" x14ac:dyDescent="0.25">
      <c r="A88" s="193"/>
      <c r="B88" s="199" t="s">
        <v>531</v>
      </c>
      <c r="C88" s="190">
        <v>4230</v>
      </c>
      <c r="D88" s="190">
        <v>4430</v>
      </c>
      <c r="E88" s="190">
        <v>2215</v>
      </c>
      <c r="F88" s="190">
        <v>1772</v>
      </c>
      <c r="G88" s="190">
        <v>1329</v>
      </c>
      <c r="H88" s="188">
        <v>886</v>
      </c>
      <c r="I88" s="194">
        <f t="shared" si="1"/>
        <v>1.0472813238770686</v>
      </c>
    </row>
    <row r="89" spans="1:9" x14ac:dyDescent="0.25">
      <c r="A89" s="193"/>
      <c r="B89" s="199" t="s">
        <v>532</v>
      </c>
      <c r="C89" s="190">
        <v>5150</v>
      </c>
      <c r="D89" s="190">
        <v>5440</v>
      </c>
      <c r="E89" s="190">
        <v>2720</v>
      </c>
      <c r="F89" s="190">
        <v>2176</v>
      </c>
      <c r="G89" s="190">
        <v>1632</v>
      </c>
      <c r="H89" s="190">
        <v>1088</v>
      </c>
      <c r="I89" s="194">
        <f t="shared" si="1"/>
        <v>1.0563106796116506</v>
      </c>
    </row>
    <row r="90" spans="1:9" x14ac:dyDescent="0.25">
      <c r="A90" s="193"/>
      <c r="B90" s="199" t="s">
        <v>533</v>
      </c>
      <c r="C90" s="190">
        <v>5150</v>
      </c>
      <c r="D90" s="190">
        <v>5440</v>
      </c>
      <c r="E90" s="190">
        <v>2720</v>
      </c>
      <c r="F90" s="190">
        <v>2176</v>
      </c>
      <c r="G90" s="190">
        <v>1632</v>
      </c>
      <c r="H90" s="190">
        <v>1088</v>
      </c>
      <c r="I90" s="194">
        <f t="shared" si="1"/>
        <v>1.0563106796116506</v>
      </c>
    </row>
    <row r="91" spans="1:9" x14ac:dyDescent="0.25">
      <c r="A91" s="193"/>
      <c r="B91" s="199" t="s">
        <v>534</v>
      </c>
      <c r="C91" s="190">
        <v>3590</v>
      </c>
      <c r="D91" s="190">
        <v>3770</v>
      </c>
      <c r="E91" s="190">
        <v>1885</v>
      </c>
      <c r="F91" s="190">
        <v>1508</v>
      </c>
      <c r="G91" s="190">
        <v>1131</v>
      </c>
      <c r="H91" s="188">
        <v>754</v>
      </c>
      <c r="I91" s="194">
        <f t="shared" si="1"/>
        <v>1.0501392757660166</v>
      </c>
    </row>
    <row r="92" spans="1:9" x14ac:dyDescent="0.25">
      <c r="A92" s="196">
        <v>2</v>
      </c>
      <c r="B92" s="198" t="s">
        <v>535</v>
      </c>
      <c r="C92" s="188"/>
      <c r="D92" s="188"/>
      <c r="E92" s="188"/>
      <c r="F92" s="188"/>
      <c r="G92" s="188"/>
      <c r="H92" s="188"/>
      <c r="I92" s="194"/>
    </row>
    <row r="93" spans="1:9" x14ac:dyDescent="0.25">
      <c r="A93" s="193"/>
      <c r="B93" s="199" t="s">
        <v>529</v>
      </c>
      <c r="C93" s="190">
        <v>5150</v>
      </c>
      <c r="D93" s="190">
        <v>5440</v>
      </c>
      <c r="E93" s="188"/>
      <c r="F93" s="188"/>
      <c r="G93" s="188"/>
      <c r="H93" s="188"/>
      <c r="I93" s="194">
        <f t="shared" si="1"/>
        <v>1.0563106796116506</v>
      </c>
    </row>
    <row r="94" spans="1:9" x14ac:dyDescent="0.25">
      <c r="A94" s="193"/>
      <c r="B94" s="199" t="s">
        <v>536</v>
      </c>
      <c r="C94" s="190">
        <v>4230</v>
      </c>
      <c r="D94" s="190">
        <v>4430</v>
      </c>
      <c r="E94" s="188"/>
      <c r="F94" s="188"/>
      <c r="G94" s="188"/>
      <c r="H94" s="188"/>
      <c r="I94" s="194">
        <f t="shared" si="1"/>
        <v>1.0472813238770686</v>
      </c>
    </row>
    <row r="95" spans="1:9" x14ac:dyDescent="0.25">
      <c r="A95" s="193"/>
      <c r="B95" s="199" t="s">
        <v>532</v>
      </c>
      <c r="C95" s="190">
        <v>4230</v>
      </c>
      <c r="D95" s="190">
        <v>4430</v>
      </c>
      <c r="E95" s="188"/>
      <c r="F95" s="188"/>
      <c r="G95" s="188"/>
      <c r="H95" s="188"/>
      <c r="I95" s="194">
        <f t="shared" si="1"/>
        <v>1.0472813238770686</v>
      </c>
    </row>
    <row r="96" spans="1:9" x14ac:dyDescent="0.25">
      <c r="A96" s="193"/>
      <c r="B96" s="199" t="s">
        <v>537</v>
      </c>
      <c r="C96" s="190">
        <v>4230</v>
      </c>
      <c r="D96" s="190">
        <v>4430</v>
      </c>
      <c r="E96" s="188"/>
      <c r="F96" s="188"/>
      <c r="G96" s="188"/>
      <c r="H96" s="188"/>
      <c r="I96" s="194">
        <f t="shared" si="1"/>
        <v>1.0472813238770686</v>
      </c>
    </row>
    <row r="97" spans="1:9" x14ac:dyDescent="0.25">
      <c r="A97" s="193"/>
      <c r="B97" s="199" t="s">
        <v>538</v>
      </c>
      <c r="C97" s="190">
        <v>3590</v>
      </c>
      <c r="D97" s="190">
        <v>3770</v>
      </c>
      <c r="E97" s="188"/>
      <c r="F97" s="188"/>
      <c r="G97" s="188"/>
      <c r="H97" s="188"/>
      <c r="I97" s="194">
        <f t="shared" si="1"/>
        <v>1.0501392757660166</v>
      </c>
    </row>
    <row r="98" spans="1:9" x14ac:dyDescent="0.25">
      <c r="A98" s="193"/>
      <c r="B98" s="199" t="s">
        <v>539</v>
      </c>
      <c r="C98" s="190">
        <v>3590</v>
      </c>
      <c r="D98" s="190">
        <v>3770</v>
      </c>
      <c r="E98" s="188"/>
      <c r="F98" s="188"/>
      <c r="G98" s="188"/>
      <c r="H98" s="188"/>
      <c r="I98" s="194">
        <f t="shared" si="1"/>
        <v>1.0501392757660166</v>
      </c>
    </row>
    <row r="99" spans="1:9" x14ac:dyDescent="0.25">
      <c r="A99" s="193"/>
      <c r="B99" s="199" t="s">
        <v>540</v>
      </c>
      <c r="C99" s="190">
        <v>3590</v>
      </c>
      <c r="D99" s="190">
        <v>3770</v>
      </c>
      <c r="E99" s="188"/>
      <c r="F99" s="188"/>
      <c r="G99" s="188"/>
      <c r="H99" s="188"/>
      <c r="I99" s="194">
        <f t="shared" si="1"/>
        <v>1.0501392757660166</v>
      </c>
    </row>
    <row r="100" spans="1:9" x14ac:dyDescent="0.25">
      <c r="A100" s="193"/>
      <c r="B100" s="199" t="s">
        <v>541</v>
      </c>
      <c r="C100" s="190">
        <v>3590</v>
      </c>
      <c r="D100" s="190">
        <v>3770</v>
      </c>
      <c r="E100" s="188"/>
      <c r="F100" s="188"/>
      <c r="G100" s="188"/>
      <c r="H100" s="188"/>
      <c r="I100" s="194">
        <f t="shared" si="1"/>
        <v>1.0501392757660166</v>
      </c>
    </row>
    <row r="101" spans="1:9" x14ac:dyDescent="0.25">
      <c r="A101" s="193"/>
      <c r="B101" s="199" t="s">
        <v>542</v>
      </c>
      <c r="C101" s="190">
        <v>3590</v>
      </c>
      <c r="D101" s="190">
        <v>3770</v>
      </c>
      <c r="E101" s="190">
        <v>1885</v>
      </c>
      <c r="F101" s="190">
        <v>1508</v>
      </c>
      <c r="G101" s="190">
        <v>1131</v>
      </c>
      <c r="H101" s="188">
        <v>754</v>
      </c>
      <c r="I101" s="194">
        <f t="shared" si="1"/>
        <v>1.0501392757660166</v>
      </c>
    </row>
    <row r="102" spans="1:9" x14ac:dyDescent="0.25">
      <c r="A102" s="193"/>
      <c r="B102" s="199" t="s">
        <v>543</v>
      </c>
      <c r="C102" s="190">
        <v>3590</v>
      </c>
      <c r="D102" s="190">
        <v>3770</v>
      </c>
      <c r="E102" s="188"/>
      <c r="F102" s="188"/>
      <c r="G102" s="188"/>
      <c r="H102" s="188"/>
      <c r="I102" s="194">
        <f t="shared" si="1"/>
        <v>1.0501392757660166</v>
      </c>
    </row>
    <row r="103" spans="1:9" x14ac:dyDescent="0.25">
      <c r="A103" s="193"/>
      <c r="B103" s="199" t="s">
        <v>544</v>
      </c>
      <c r="C103" s="190">
        <v>3590</v>
      </c>
      <c r="D103" s="190">
        <v>3770</v>
      </c>
      <c r="E103" s="188"/>
      <c r="F103" s="188"/>
      <c r="G103" s="188"/>
      <c r="H103" s="188"/>
      <c r="I103" s="194">
        <f t="shared" si="1"/>
        <v>1.0501392757660166</v>
      </c>
    </row>
    <row r="104" spans="1:9" x14ac:dyDescent="0.25">
      <c r="A104" s="193"/>
      <c r="B104" s="199" t="s">
        <v>545</v>
      </c>
      <c r="C104" s="188" t="s">
        <v>1324</v>
      </c>
      <c r="D104" s="190">
        <v>4430</v>
      </c>
      <c r="E104" s="188"/>
      <c r="F104" s="188"/>
      <c r="G104" s="188"/>
      <c r="H104" s="188"/>
      <c r="I104" s="194">
        <f t="shared" si="1"/>
        <v>1.0472813238770686</v>
      </c>
    </row>
    <row r="105" spans="1:9" x14ac:dyDescent="0.25">
      <c r="A105" s="193"/>
      <c r="B105" s="199" t="s">
        <v>534</v>
      </c>
      <c r="C105" s="190">
        <v>3590</v>
      </c>
      <c r="D105" s="190">
        <v>3770</v>
      </c>
      <c r="E105" s="188"/>
      <c r="F105" s="188"/>
      <c r="G105" s="188"/>
      <c r="H105" s="188"/>
      <c r="I105" s="194">
        <f t="shared" si="1"/>
        <v>1.0501392757660166</v>
      </c>
    </row>
    <row r="106" spans="1:9" ht="25.5" x14ac:dyDescent="0.25">
      <c r="A106" s="196">
        <v>3</v>
      </c>
      <c r="B106" s="198" t="s">
        <v>556</v>
      </c>
      <c r="C106" s="188"/>
      <c r="D106" s="188"/>
      <c r="E106" s="188"/>
      <c r="F106" s="188"/>
      <c r="G106" s="188"/>
      <c r="H106" s="188"/>
      <c r="I106" s="194"/>
    </row>
    <row r="107" spans="1:9" x14ac:dyDescent="0.25">
      <c r="A107" s="193"/>
      <c r="B107" s="199" t="s">
        <v>557</v>
      </c>
      <c r="C107" s="190">
        <v>13620</v>
      </c>
      <c r="D107" s="190">
        <v>14260</v>
      </c>
      <c r="E107" s="188"/>
      <c r="F107" s="188"/>
      <c r="G107" s="188"/>
      <c r="H107" s="188"/>
      <c r="I107" s="194">
        <f t="shared" si="1"/>
        <v>1.0469897209985315</v>
      </c>
    </row>
    <row r="108" spans="1:9" x14ac:dyDescent="0.25">
      <c r="A108" s="193"/>
      <c r="B108" s="199" t="s">
        <v>558</v>
      </c>
      <c r="C108" s="190">
        <v>13620</v>
      </c>
      <c r="D108" s="190">
        <v>14260</v>
      </c>
      <c r="E108" s="190">
        <v>7130</v>
      </c>
      <c r="F108" s="190">
        <v>5704</v>
      </c>
      <c r="G108" s="190">
        <v>4278</v>
      </c>
      <c r="H108" s="190">
        <v>2852</v>
      </c>
      <c r="I108" s="194">
        <f t="shared" si="1"/>
        <v>1.0469897209985315</v>
      </c>
    </row>
    <row r="109" spans="1:9" x14ac:dyDescent="0.25">
      <c r="A109" s="193"/>
      <c r="B109" s="199" t="s">
        <v>559</v>
      </c>
      <c r="C109" s="190">
        <v>10500</v>
      </c>
      <c r="D109" s="190">
        <v>11050</v>
      </c>
      <c r="E109" s="188"/>
      <c r="F109" s="188"/>
      <c r="G109" s="188"/>
      <c r="H109" s="188"/>
      <c r="I109" s="194">
        <f t="shared" si="1"/>
        <v>1.0523809523809524</v>
      </c>
    </row>
    <row r="110" spans="1:9" x14ac:dyDescent="0.25">
      <c r="A110" s="193"/>
      <c r="B110" s="199" t="s">
        <v>560</v>
      </c>
      <c r="C110" s="190">
        <v>10500</v>
      </c>
      <c r="D110" s="190">
        <v>11050</v>
      </c>
      <c r="E110" s="188"/>
      <c r="F110" s="188"/>
      <c r="G110" s="188"/>
      <c r="H110" s="188"/>
      <c r="I110" s="194">
        <f t="shared" si="1"/>
        <v>1.0523809523809524</v>
      </c>
    </row>
    <row r="111" spans="1:9" x14ac:dyDescent="0.25">
      <c r="A111" s="193"/>
      <c r="B111" s="199" t="s">
        <v>561</v>
      </c>
      <c r="C111" s="190">
        <v>10500</v>
      </c>
      <c r="D111" s="190">
        <v>11050</v>
      </c>
      <c r="E111" s="188"/>
      <c r="F111" s="188"/>
      <c r="G111" s="188"/>
      <c r="H111" s="188"/>
      <c r="I111" s="194">
        <f t="shared" si="1"/>
        <v>1.0523809523809524</v>
      </c>
    </row>
    <row r="112" spans="1:9" x14ac:dyDescent="0.25">
      <c r="A112" s="193"/>
      <c r="B112" s="199" t="s">
        <v>562</v>
      </c>
      <c r="C112" s="190">
        <v>10500</v>
      </c>
      <c r="D112" s="190">
        <v>11050</v>
      </c>
      <c r="E112" s="188"/>
      <c r="F112" s="188"/>
      <c r="G112" s="188"/>
      <c r="H112" s="188"/>
      <c r="I112" s="194">
        <f t="shared" si="1"/>
        <v>1.0523809523809524</v>
      </c>
    </row>
    <row r="113" spans="1:9" x14ac:dyDescent="0.25">
      <c r="A113" s="193"/>
      <c r="B113" s="199" t="s">
        <v>534</v>
      </c>
      <c r="C113" s="190">
        <v>10500</v>
      </c>
      <c r="D113" s="190">
        <v>11050</v>
      </c>
      <c r="E113" s="188"/>
      <c r="F113" s="188"/>
      <c r="G113" s="188"/>
      <c r="H113" s="188"/>
      <c r="I113" s="194">
        <f t="shared" si="1"/>
        <v>1.0523809523809524</v>
      </c>
    </row>
    <row r="114" spans="1:9" x14ac:dyDescent="0.25">
      <c r="A114" s="196">
        <v>4</v>
      </c>
      <c r="B114" s="198" t="s">
        <v>563</v>
      </c>
      <c r="C114" s="188"/>
      <c r="D114" s="188"/>
      <c r="E114" s="188"/>
      <c r="F114" s="188"/>
      <c r="G114" s="188"/>
      <c r="H114" s="188"/>
      <c r="I114" s="194"/>
    </row>
    <row r="115" spans="1:9" x14ac:dyDescent="0.25">
      <c r="A115" s="193"/>
      <c r="B115" s="199" t="s">
        <v>564</v>
      </c>
      <c r="C115" s="188" t="s">
        <v>1325</v>
      </c>
      <c r="D115" s="190">
        <v>14260</v>
      </c>
      <c r="E115" s="188"/>
      <c r="F115" s="188"/>
      <c r="G115" s="188"/>
      <c r="H115" s="188"/>
      <c r="I115" s="194">
        <f t="shared" si="1"/>
        <v>1.0469897209985315</v>
      </c>
    </row>
    <row r="116" spans="1:9" x14ac:dyDescent="0.25">
      <c r="A116" s="193"/>
      <c r="B116" s="199" t="s">
        <v>565</v>
      </c>
      <c r="C116" s="190">
        <v>9710</v>
      </c>
      <c r="D116" s="190">
        <v>10220</v>
      </c>
      <c r="E116" s="188"/>
      <c r="F116" s="188"/>
      <c r="G116" s="188"/>
      <c r="H116" s="188"/>
      <c r="I116" s="194">
        <f t="shared" si="1"/>
        <v>1.0525231719876416</v>
      </c>
    </row>
    <row r="117" spans="1:9" x14ac:dyDescent="0.25">
      <c r="A117" s="196">
        <v>5</v>
      </c>
      <c r="B117" s="198" t="s">
        <v>579</v>
      </c>
      <c r="C117" s="188"/>
      <c r="D117" s="188"/>
      <c r="E117" s="188"/>
      <c r="F117" s="188"/>
      <c r="G117" s="188"/>
      <c r="H117" s="188"/>
      <c r="I117" s="194"/>
    </row>
    <row r="118" spans="1:9" x14ac:dyDescent="0.25">
      <c r="A118" s="193"/>
      <c r="B118" s="199" t="s">
        <v>580</v>
      </c>
      <c r="C118" s="190">
        <v>5740</v>
      </c>
      <c r="D118" s="190">
        <v>6000</v>
      </c>
      <c r="E118" s="190">
        <v>3000</v>
      </c>
      <c r="F118" s="190">
        <v>2400</v>
      </c>
      <c r="G118" s="190">
        <v>1800</v>
      </c>
      <c r="H118" s="190">
        <v>1200</v>
      </c>
      <c r="I118" s="194">
        <f t="shared" si="1"/>
        <v>1.0452961672473868</v>
      </c>
    </row>
    <row r="119" spans="1:9" x14ac:dyDescent="0.25">
      <c r="A119" s="193"/>
      <c r="B119" s="199" t="s">
        <v>581</v>
      </c>
      <c r="C119" s="190">
        <v>5740</v>
      </c>
      <c r="D119" s="190">
        <v>6000</v>
      </c>
      <c r="E119" s="188"/>
      <c r="F119" s="188"/>
      <c r="G119" s="188"/>
      <c r="H119" s="188"/>
      <c r="I119" s="194">
        <f t="shared" si="1"/>
        <v>1.0452961672473868</v>
      </c>
    </row>
    <row r="120" spans="1:9" x14ac:dyDescent="0.25">
      <c r="A120" s="193"/>
      <c r="B120" s="199" t="s">
        <v>582</v>
      </c>
      <c r="C120" s="190">
        <v>4830</v>
      </c>
      <c r="D120" s="190">
        <v>5070</v>
      </c>
      <c r="E120" s="188"/>
      <c r="F120" s="188"/>
      <c r="G120" s="188"/>
      <c r="H120" s="188"/>
      <c r="I120" s="194">
        <f t="shared" si="1"/>
        <v>1.0496894409937889</v>
      </c>
    </row>
    <row r="121" spans="1:9" x14ac:dyDescent="0.25">
      <c r="A121" s="193"/>
      <c r="B121" s="199" t="s">
        <v>583</v>
      </c>
      <c r="C121" s="190">
        <v>4480</v>
      </c>
      <c r="D121" s="190">
        <v>4720</v>
      </c>
      <c r="E121" s="188"/>
      <c r="F121" s="188"/>
      <c r="G121" s="188"/>
      <c r="H121" s="188"/>
      <c r="I121" s="194">
        <f t="shared" si="1"/>
        <v>1.0535714285714286</v>
      </c>
    </row>
    <row r="122" spans="1:9" x14ac:dyDescent="0.25">
      <c r="A122" s="193"/>
      <c r="B122" s="199" t="s">
        <v>584</v>
      </c>
      <c r="C122" s="190">
        <v>4170</v>
      </c>
      <c r="D122" s="190">
        <v>4430</v>
      </c>
      <c r="E122" s="190">
        <v>2215</v>
      </c>
      <c r="F122" s="190">
        <v>1772</v>
      </c>
      <c r="G122" s="190">
        <v>1329</v>
      </c>
      <c r="H122" s="188">
        <v>886</v>
      </c>
      <c r="I122" s="194">
        <f t="shared" si="1"/>
        <v>1.0623501199040768</v>
      </c>
    </row>
    <row r="123" spans="1:9" x14ac:dyDescent="0.25">
      <c r="A123" s="196">
        <v>6</v>
      </c>
      <c r="B123" s="198" t="s">
        <v>680</v>
      </c>
      <c r="C123" s="188"/>
      <c r="D123" s="188"/>
      <c r="E123" s="188"/>
      <c r="F123" s="188"/>
      <c r="G123" s="188"/>
      <c r="H123" s="188"/>
      <c r="I123" s="194"/>
    </row>
    <row r="124" spans="1:9" x14ac:dyDescent="0.25">
      <c r="A124" s="192"/>
      <c r="B124" s="199" t="s">
        <v>681</v>
      </c>
      <c r="C124" s="190">
        <v>10670</v>
      </c>
      <c r="D124" s="190">
        <v>11200</v>
      </c>
      <c r="E124" s="190">
        <v>5600</v>
      </c>
      <c r="F124" s="190">
        <v>4480</v>
      </c>
      <c r="G124" s="190">
        <v>3360</v>
      </c>
      <c r="H124" s="190">
        <v>2240</v>
      </c>
      <c r="I124" s="194">
        <f t="shared" si="1"/>
        <v>1.0496719775070291</v>
      </c>
    </row>
    <row r="125" spans="1:9" x14ac:dyDescent="0.25">
      <c r="A125" s="192"/>
      <c r="B125" s="199" t="s">
        <v>682</v>
      </c>
      <c r="C125" s="188" t="s">
        <v>1326</v>
      </c>
      <c r="D125" s="190">
        <v>10270</v>
      </c>
      <c r="E125" s="190">
        <v>5135</v>
      </c>
      <c r="F125" s="190">
        <v>4108</v>
      </c>
      <c r="G125" s="190">
        <v>3081</v>
      </c>
      <c r="H125" s="190">
        <v>2054</v>
      </c>
      <c r="I125" s="194">
        <f t="shared" si="1"/>
        <v>1.0501022494887526</v>
      </c>
    </row>
    <row r="126" spans="1:9" x14ac:dyDescent="0.25">
      <c r="A126" s="196">
        <v>7</v>
      </c>
      <c r="B126" s="198" t="s">
        <v>683</v>
      </c>
      <c r="C126" s="190">
        <v>10210</v>
      </c>
      <c r="D126" s="190">
        <v>10680</v>
      </c>
      <c r="E126" s="190">
        <v>5340</v>
      </c>
      <c r="F126" s="190">
        <v>4272</v>
      </c>
      <c r="G126" s="190">
        <v>3204</v>
      </c>
      <c r="H126" s="190">
        <v>2136</v>
      </c>
      <c r="I126" s="194">
        <f t="shared" si="1"/>
        <v>1.0460333006856024</v>
      </c>
    </row>
    <row r="127" spans="1:9" x14ac:dyDescent="0.25">
      <c r="A127" s="196">
        <v>8</v>
      </c>
      <c r="B127" s="198" t="s">
        <v>684</v>
      </c>
      <c r="C127" s="188"/>
      <c r="D127" s="188"/>
      <c r="E127" s="188"/>
      <c r="F127" s="188"/>
      <c r="G127" s="188"/>
      <c r="H127" s="188"/>
      <c r="I127" s="194"/>
    </row>
    <row r="128" spans="1:9" x14ac:dyDescent="0.25">
      <c r="A128" s="193"/>
      <c r="B128" s="199" t="s">
        <v>685</v>
      </c>
      <c r="C128" s="190">
        <v>10500</v>
      </c>
      <c r="D128" s="190">
        <v>11070</v>
      </c>
      <c r="E128" s="188"/>
      <c r="F128" s="188"/>
      <c r="G128" s="188"/>
      <c r="H128" s="188"/>
      <c r="I128" s="194">
        <f t="shared" si="1"/>
        <v>1.0542857142857143</v>
      </c>
    </row>
    <row r="129" spans="1:9" x14ac:dyDescent="0.25">
      <c r="A129" s="193"/>
      <c r="B129" s="199" t="s">
        <v>686</v>
      </c>
      <c r="C129" s="190">
        <v>10500</v>
      </c>
      <c r="D129" s="190">
        <v>11070</v>
      </c>
      <c r="E129" s="188"/>
      <c r="F129" s="188"/>
      <c r="G129" s="188"/>
      <c r="H129" s="188"/>
      <c r="I129" s="194">
        <f t="shared" si="1"/>
        <v>1.0542857142857143</v>
      </c>
    </row>
    <row r="130" spans="1:9" x14ac:dyDescent="0.25">
      <c r="A130" s="193"/>
      <c r="B130" s="199" t="s">
        <v>687</v>
      </c>
      <c r="C130" s="190">
        <v>12170</v>
      </c>
      <c r="D130" s="190">
        <v>12790</v>
      </c>
      <c r="E130" s="188"/>
      <c r="F130" s="188"/>
      <c r="G130" s="188"/>
      <c r="H130" s="188"/>
      <c r="I130" s="194">
        <f t="shared" si="1"/>
        <v>1.0509449465899754</v>
      </c>
    </row>
    <row r="131" spans="1:9" x14ac:dyDescent="0.25">
      <c r="A131" s="193"/>
      <c r="B131" s="199" t="s">
        <v>688</v>
      </c>
      <c r="C131" s="190">
        <v>12170</v>
      </c>
      <c r="D131" s="190">
        <v>12790</v>
      </c>
      <c r="E131" s="188"/>
      <c r="F131" s="188"/>
      <c r="G131" s="188"/>
      <c r="H131" s="188"/>
      <c r="I131" s="194">
        <f t="shared" si="1"/>
        <v>1.0509449465899754</v>
      </c>
    </row>
    <row r="132" spans="1:9" x14ac:dyDescent="0.25">
      <c r="A132" s="193"/>
      <c r="B132" s="199" t="s">
        <v>689</v>
      </c>
      <c r="C132" s="190">
        <v>12170</v>
      </c>
      <c r="D132" s="190">
        <v>12790</v>
      </c>
      <c r="E132" s="188"/>
      <c r="F132" s="188"/>
      <c r="G132" s="188"/>
      <c r="H132" s="188"/>
      <c r="I132" s="194">
        <f t="shared" si="1"/>
        <v>1.0509449465899754</v>
      </c>
    </row>
    <row r="133" spans="1:9" x14ac:dyDescent="0.25">
      <c r="A133" s="193"/>
      <c r="B133" s="199" t="s">
        <v>690</v>
      </c>
      <c r="C133" s="190">
        <v>12170</v>
      </c>
      <c r="D133" s="190">
        <v>12790</v>
      </c>
      <c r="E133" s="188"/>
      <c r="F133" s="188"/>
      <c r="G133" s="188"/>
      <c r="H133" s="188"/>
      <c r="I133" s="194">
        <f t="shared" si="1"/>
        <v>1.0509449465899754</v>
      </c>
    </row>
    <row r="134" spans="1:9" x14ac:dyDescent="0.25">
      <c r="A134" s="193"/>
      <c r="B134" s="199" t="s">
        <v>691</v>
      </c>
      <c r="C134" s="190">
        <v>12170</v>
      </c>
      <c r="D134" s="190">
        <v>12790</v>
      </c>
      <c r="E134" s="188"/>
      <c r="F134" s="188"/>
      <c r="G134" s="188"/>
      <c r="H134" s="188"/>
      <c r="I134" s="194">
        <f t="shared" ref="I134:I155" si="2">D134/C134</f>
        <v>1.0509449465899754</v>
      </c>
    </row>
    <row r="135" spans="1:9" x14ac:dyDescent="0.25">
      <c r="A135" s="193"/>
      <c r="B135" s="199" t="s">
        <v>560</v>
      </c>
      <c r="C135" s="190">
        <v>12170</v>
      </c>
      <c r="D135" s="190">
        <v>12790</v>
      </c>
      <c r="E135" s="188"/>
      <c r="F135" s="188"/>
      <c r="G135" s="188"/>
      <c r="H135" s="188"/>
      <c r="I135" s="194">
        <f t="shared" si="2"/>
        <v>1.0509449465899754</v>
      </c>
    </row>
    <row r="136" spans="1:9" x14ac:dyDescent="0.25">
      <c r="A136" s="193"/>
      <c r="B136" s="199" t="s">
        <v>561</v>
      </c>
      <c r="C136" s="190">
        <v>13620</v>
      </c>
      <c r="D136" s="190">
        <v>14290</v>
      </c>
      <c r="E136" s="188"/>
      <c r="F136" s="188"/>
      <c r="G136" s="188"/>
      <c r="H136" s="188"/>
      <c r="I136" s="194">
        <f t="shared" si="2"/>
        <v>1.0491923641703378</v>
      </c>
    </row>
    <row r="137" spans="1:9" x14ac:dyDescent="0.25">
      <c r="A137" s="193"/>
      <c r="B137" s="199" t="s">
        <v>562</v>
      </c>
      <c r="C137" s="190">
        <v>16120</v>
      </c>
      <c r="D137" s="190">
        <v>17000</v>
      </c>
      <c r="E137" s="188"/>
      <c r="F137" s="188"/>
      <c r="G137" s="188"/>
      <c r="H137" s="188"/>
      <c r="I137" s="194">
        <f t="shared" si="2"/>
        <v>1.054590570719603</v>
      </c>
    </row>
    <row r="138" spans="1:9" x14ac:dyDescent="0.25">
      <c r="A138" s="193"/>
      <c r="B138" s="199" t="s">
        <v>692</v>
      </c>
      <c r="C138" s="190">
        <v>22140</v>
      </c>
      <c r="D138" s="190">
        <v>23270</v>
      </c>
      <c r="E138" s="188"/>
      <c r="F138" s="188"/>
      <c r="G138" s="188"/>
      <c r="H138" s="188"/>
      <c r="I138" s="194">
        <f t="shared" si="2"/>
        <v>1.0510388437217706</v>
      </c>
    </row>
    <row r="139" spans="1:9" x14ac:dyDescent="0.25">
      <c r="A139" s="193"/>
      <c r="B139" s="199" t="s">
        <v>693</v>
      </c>
      <c r="C139" s="188" t="s">
        <v>1327</v>
      </c>
      <c r="D139" s="190">
        <v>17000</v>
      </c>
      <c r="E139" s="188"/>
      <c r="F139" s="188"/>
      <c r="G139" s="188"/>
      <c r="H139" s="188"/>
      <c r="I139" s="194">
        <f t="shared" si="2"/>
        <v>1.054590570719603</v>
      </c>
    </row>
    <row r="140" spans="1:9" x14ac:dyDescent="0.25">
      <c r="A140" s="193"/>
      <c r="B140" s="199" t="s">
        <v>694</v>
      </c>
      <c r="C140" s="188" t="s">
        <v>1325</v>
      </c>
      <c r="D140" s="190">
        <v>14290</v>
      </c>
      <c r="E140" s="188"/>
      <c r="F140" s="188"/>
      <c r="G140" s="188"/>
      <c r="H140" s="188"/>
      <c r="I140" s="194">
        <f t="shared" si="2"/>
        <v>1.0491923641703378</v>
      </c>
    </row>
    <row r="141" spans="1:9" x14ac:dyDescent="0.25">
      <c r="A141" s="193"/>
      <c r="B141" s="199" t="s">
        <v>695</v>
      </c>
      <c r="C141" s="188" t="s">
        <v>1328</v>
      </c>
      <c r="D141" s="190">
        <v>12790</v>
      </c>
      <c r="E141" s="188"/>
      <c r="F141" s="188"/>
      <c r="G141" s="188"/>
      <c r="H141" s="188"/>
      <c r="I141" s="194">
        <f t="shared" si="2"/>
        <v>1.0509449465899754</v>
      </c>
    </row>
    <row r="142" spans="1:9" x14ac:dyDescent="0.25">
      <c r="A142" s="193"/>
      <c r="B142" s="199" t="s">
        <v>696</v>
      </c>
      <c r="C142" s="188" t="s">
        <v>1329</v>
      </c>
      <c r="D142" s="190">
        <v>11070</v>
      </c>
      <c r="E142" s="188"/>
      <c r="F142" s="188"/>
      <c r="G142" s="188"/>
      <c r="H142" s="188"/>
      <c r="I142" s="194">
        <f t="shared" si="2"/>
        <v>1.0542857142857143</v>
      </c>
    </row>
    <row r="143" spans="1:9" ht="25.5" x14ac:dyDescent="0.25">
      <c r="A143" s="197">
        <v>9</v>
      </c>
      <c r="B143" s="198" t="s">
        <v>1330</v>
      </c>
      <c r="C143" s="188"/>
      <c r="D143" s="188"/>
      <c r="E143" s="188"/>
      <c r="F143" s="188"/>
      <c r="G143" s="188"/>
      <c r="H143" s="188"/>
      <c r="I143" s="194"/>
    </row>
    <row r="144" spans="1:9" x14ac:dyDescent="0.25">
      <c r="A144" s="191"/>
      <c r="B144" s="199" t="s">
        <v>841</v>
      </c>
      <c r="C144" s="190">
        <v>10480</v>
      </c>
      <c r="D144" s="190">
        <v>11040</v>
      </c>
      <c r="E144" s="190">
        <v>5520</v>
      </c>
      <c r="F144" s="190">
        <v>4416</v>
      </c>
      <c r="G144" s="190">
        <v>3312</v>
      </c>
      <c r="H144" s="190">
        <v>2208</v>
      </c>
      <c r="I144" s="194">
        <f t="shared" si="2"/>
        <v>1.0534351145038168</v>
      </c>
    </row>
    <row r="145" spans="1:9" x14ac:dyDescent="0.25">
      <c r="A145" s="191"/>
      <c r="B145" s="199" t="s">
        <v>842</v>
      </c>
      <c r="C145" s="190">
        <v>11740</v>
      </c>
      <c r="D145" s="190">
        <v>12320</v>
      </c>
      <c r="E145" s="188"/>
      <c r="F145" s="188"/>
      <c r="G145" s="188"/>
      <c r="H145" s="188"/>
      <c r="I145" s="194">
        <f t="shared" si="2"/>
        <v>1.049403747870528</v>
      </c>
    </row>
    <row r="146" spans="1:9" x14ac:dyDescent="0.25">
      <c r="A146" s="191"/>
      <c r="B146" s="199" t="s">
        <v>843</v>
      </c>
      <c r="C146" s="190">
        <v>9390</v>
      </c>
      <c r="D146" s="190">
        <v>9850</v>
      </c>
      <c r="E146" s="188"/>
      <c r="F146" s="188"/>
      <c r="G146" s="188"/>
      <c r="H146" s="188"/>
      <c r="I146" s="194">
        <f t="shared" si="2"/>
        <v>1.0489882854100105</v>
      </c>
    </row>
    <row r="147" spans="1:9" x14ac:dyDescent="0.25">
      <c r="A147" s="191"/>
      <c r="B147" s="199" t="s">
        <v>844</v>
      </c>
      <c r="C147" s="190">
        <v>11740</v>
      </c>
      <c r="D147" s="190">
        <v>12320</v>
      </c>
      <c r="E147" s="188"/>
      <c r="F147" s="188"/>
      <c r="G147" s="188"/>
      <c r="H147" s="188"/>
      <c r="I147" s="194">
        <f t="shared" si="2"/>
        <v>1.049403747870528</v>
      </c>
    </row>
    <row r="148" spans="1:9" x14ac:dyDescent="0.25">
      <c r="A148" s="191"/>
      <c r="B148" s="199" t="s">
        <v>845</v>
      </c>
      <c r="C148" s="190">
        <v>9030</v>
      </c>
      <c r="D148" s="190">
        <v>9470</v>
      </c>
      <c r="E148" s="188"/>
      <c r="F148" s="188"/>
      <c r="G148" s="188"/>
      <c r="H148" s="188"/>
      <c r="I148" s="194">
        <f t="shared" si="2"/>
        <v>1.0487264673311185</v>
      </c>
    </row>
    <row r="149" spans="1:9" ht="25.5" x14ac:dyDescent="0.25">
      <c r="A149" s="197">
        <v>10</v>
      </c>
      <c r="B149" s="198" t="s">
        <v>873</v>
      </c>
      <c r="C149" s="188"/>
      <c r="D149" s="188"/>
      <c r="E149" s="188"/>
      <c r="F149" s="188"/>
      <c r="G149" s="188"/>
      <c r="H149" s="188"/>
      <c r="I149" s="194"/>
    </row>
    <row r="150" spans="1:9" x14ac:dyDescent="0.25">
      <c r="A150" s="191"/>
      <c r="B150" s="199" t="s">
        <v>871</v>
      </c>
      <c r="C150" s="190">
        <v>11700</v>
      </c>
      <c r="D150" s="190">
        <v>12400</v>
      </c>
      <c r="E150" s="188"/>
      <c r="F150" s="188"/>
      <c r="G150" s="188"/>
      <c r="H150" s="188"/>
      <c r="I150" s="194">
        <f t="shared" si="2"/>
        <v>1.0598290598290598</v>
      </c>
    </row>
    <row r="151" spans="1:9" x14ac:dyDescent="0.25">
      <c r="A151" s="191"/>
      <c r="B151" s="199" t="s">
        <v>874</v>
      </c>
      <c r="C151" s="190">
        <v>11700</v>
      </c>
      <c r="D151" s="190">
        <v>12400</v>
      </c>
      <c r="E151" s="188"/>
      <c r="F151" s="188"/>
      <c r="G151" s="188"/>
      <c r="H151" s="188"/>
      <c r="I151" s="194">
        <f t="shared" si="2"/>
        <v>1.0598290598290598</v>
      </c>
    </row>
    <row r="152" spans="1:9" x14ac:dyDescent="0.25">
      <c r="A152" s="191"/>
      <c r="B152" s="199" t="s">
        <v>875</v>
      </c>
      <c r="C152" s="190">
        <v>10910</v>
      </c>
      <c r="D152" s="190">
        <v>11530</v>
      </c>
      <c r="E152" s="188"/>
      <c r="F152" s="188"/>
      <c r="G152" s="188"/>
      <c r="H152" s="188"/>
      <c r="I152" s="194">
        <f t="shared" si="2"/>
        <v>1.0568285976168652</v>
      </c>
    </row>
    <row r="153" spans="1:9" x14ac:dyDescent="0.25">
      <c r="A153" s="191"/>
      <c r="B153" s="199" t="s">
        <v>876</v>
      </c>
      <c r="C153" s="190">
        <v>9880</v>
      </c>
      <c r="D153" s="190">
        <v>10350</v>
      </c>
      <c r="E153" s="188"/>
      <c r="F153" s="188"/>
      <c r="G153" s="188"/>
      <c r="H153" s="188"/>
      <c r="I153" s="194">
        <f t="shared" si="2"/>
        <v>1.0475708502024292</v>
      </c>
    </row>
    <row r="154" spans="1:9" x14ac:dyDescent="0.25">
      <c r="A154" s="197">
        <v>11</v>
      </c>
      <c r="B154" s="198" t="s">
        <v>1036</v>
      </c>
      <c r="C154" s="188"/>
      <c r="D154" s="188"/>
      <c r="E154" s="188"/>
      <c r="F154" s="188"/>
      <c r="G154" s="188"/>
      <c r="H154" s="188"/>
      <c r="I154" s="194"/>
    </row>
    <row r="155" spans="1:9" x14ac:dyDescent="0.25">
      <c r="A155" s="189"/>
      <c r="B155" s="199" t="s">
        <v>1013</v>
      </c>
      <c r="C155" s="190">
        <v>2500</v>
      </c>
      <c r="D155" s="190">
        <v>2630</v>
      </c>
      <c r="E155" s="190">
        <v>1315</v>
      </c>
      <c r="F155" s="190">
        <v>1052</v>
      </c>
      <c r="G155" s="188">
        <v>789</v>
      </c>
      <c r="H155" s="188">
        <v>526</v>
      </c>
      <c r="I155" s="194">
        <f t="shared" si="2"/>
        <v>1.052</v>
      </c>
    </row>
    <row r="156" spans="1:9" x14ac:dyDescent="0.25">
      <c r="A156" s="197" t="s">
        <v>526</v>
      </c>
      <c r="B156" s="198" t="s">
        <v>1271</v>
      </c>
      <c r="C156" s="188"/>
      <c r="D156" s="188"/>
      <c r="E156" s="188"/>
      <c r="F156" s="188"/>
      <c r="G156" s="188"/>
      <c r="H156" s="188"/>
      <c r="I156" s="194"/>
    </row>
    <row r="157" spans="1:9" ht="38.25" x14ac:dyDescent="0.25">
      <c r="A157" s="191">
        <v>1</v>
      </c>
      <c r="B157" s="199" t="s">
        <v>1211</v>
      </c>
      <c r="C157" s="188"/>
      <c r="D157" s="190">
        <v>3710</v>
      </c>
      <c r="E157" s="190">
        <v>1855</v>
      </c>
      <c r="F157" s="190">
        <v>1484</v>
      </c>
      <c r="G157" s="190">
        <v>1113</v>
      </c>
      <c r="H157" s="188">
        <v>742</v>
      </c>
      <c r="I157" s="194"/>
    </row>
    <row r="158" spans="1:9" ht="25.5" x14ac:dyDescent="0.25">
      <c r="A158" s="191">
        <v>2</v>
      </c>
      <c r="B158" s="199" t="s">
        <v>1212</v>
      </c>
      <c r="C158" s="188"/>
      <c r="D158" s="190">
        <v>12670</v>
      </c>
      <c r="E158" s="190">
        <v>6335</v>
      </c>
      <c r="F158" s="190">
        <v>5068</v>
      </c>
      <c r="G158" s="190">
        <v>3801</v>
      </c>
      <c r="H158" s="190">
        <v>2534</v>
      </c>
      <c r="I158" s="194"/>
    </row>
    <row r="159" spans="1:9" x14ac:dyDescent="0.25">
      <c r="A159" s="197">
        <v>3</v>
      </c>
      <c r="B159" s="187" t="s">
        <v>1344</v>
      </c>
      <c r="C159" s="188"/>
      <c r="D159" s="188"/>
      <c r="E159" s="188"/>
      <c r="F159" s="188"/>
      <c r="G159" s="188"/>
      <c r="H159" s="188"/>
      <c r="I159" s="194"/>
    </row>
    <row r="160" spans="1:9" x14ac:dyDescent="0.25">
      <c r="A160" s="197"/>
      <c r="B160" s="189" t="s">
        <v>1231</v>
      </c>
      <c r="C160" s="188"/>
      <c r="D160" s="190">
        <v>3210</v>
      </c>
      <c r="E160" s="188"/>
      <c r="F160" s="188"/>
      <c r="G160" s="188"/>
      <c r="H160" s="188"/>
      <c r="I160" s="194"/>
    </row>
    <row r="161" spans="1:9" x14ac:dyDescent="0.25">
      <c r="A161" s="197"/>
      <c r="B161" s="189" t="s">
        <v>1013</v>
      </c>
      <c r="C161" s="188"/>
      <c r="D161" s="190">
        <v>2800</v>
      </c>
      <c r="E161" s="188"/>
      <c r="F161" s="188"/>
      <c r="G161" s="188"/>
      <c r="H161" s="188"/>
      <c r="I161" s="194"/>
    </row>
    <row r="162" spans="1:9" x14ac:dyDescent="0.25">
      <c r="A162" s="197"/>
      <c r="B162" s="189" t="s">
        <v>1233</v>
      </c>
      <c r="C162" s="188"/>
      <c r="D162" s="190">
        <v>2580</v>
      </c>
      <c r="E162" s="188"/>
      <c r="F162" s="188"/>
      <c r="G162" s="188"/>
      <c r="H162" s="188"/>
      <c r="I162" s="194"/>
    </row>
    <row r="163" spans="1:9" x14ac:dyDescent="0.25">
      <c r="A163" s="197">
        <v>4</v>
      </c>
      <c r="B163" s="187" t="s">
        <v>1249</v>
      </c>
      <c r="C163" s="188"/>
      <c r="D163" s="190">
        <v>4050</v>
      </c>
      <c r="E163" s="188"/>
      <c r="F163" s="188"/>
      <c r="G163" s="188"/>
      <c r="H163" s="188"/>
      <c r="I163" s="194"/>
    </row>
  </sheetData>
  <autoFilter ref="A2:I163"/>
  <mergeCells count="4">
    <mergeCell ref="A1:A2"/>
    <mergeCell ref="B1:B2"/>
    <mergeCell ref="C1:C2"/>
    <mergeCell ref="D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workbookViewId="0">
      <selection activeCell="F23" sqref="F23"/>
    </sheetView>
  </sheetViews>
  <sheetFormatPr defaultRowHeight="15" x14ac:dyDescent="0.25"/>
  <cols>
    <col min="2" max="2" width="52.42578125" customWidth="1"/>
  </cols>
  <sheetData>
    <row r="1" spans="1:9" x14ac:dyDescent="0.25">
      <c r="A1" s="296" t="s">
        <v>0</v>
      </c>
      <c r="B1" s="297" t="s">
        <v>1251</v>
      </c>
      <c r="C1" s="297" t="s">
        <v>1252</v>
      </c>
      <c r="D1" s="297" t="s">
        <v>1253</v>
      </c>
      <c r="E1" s="297"/>
      <c r="F1" s="297"/>
      <c r="G1" s="297"/>
      <c r="H1" s="297"/>
    </row>
    <row r="2" spans="1:9" x14ac:dyDescent="0.25">
      <c r="A2" s="296"/>
      <c r="B2" s="297"/>
      <c r="C2" s="297"/>
      <c r="D2" s="200" t="s">
        <v>6</v>
      </c>
      <c r="E2" s="200" t="s">
        <v>7</v>
      </c>
      <c r="F2" s="200" t="s">
        <v>8</v>
      </c>
      <c r="G2" s="200" t="s">
        <v>1046</v>
      </c>
      <c r="H2" s="200" t="s">
        <v>1254</v>
      </c>
    </row>
    <row r="3" spans="1:9" x14ac:dyDescent="0.25">
      <c r="A3" s="201" t="s">
        <v>5</v>
      </c>
      <c r="B3" s="202" t="s">
        <v>1255</v>
      </c>
      <c r="C3" s="203"/>
      <c r="D3" s="203"/>
      <c r="E3" s="203"/>
      <c r="F3" s="203"/>
      <c r="G3" s="203"/>
      <c r="H3" s="203"/>
    </row>
    <row r="4" spans="1:9" x14ac:dyDescent="0.25">
      <c r="A4" s="204">
        <v>21</v>
      </c>
      <c r="B4" s="205" t="s">
        <v>89</v>
      </c>
      <c r="C4" s="203"/>
      <c r="D4" s="203"/>
      <c r="E4" s="203"/>
      <c r="F4" s="203"/>
      <c r="G4" s="203"/>
      <c r="H4" s="203"/>
    </row>
    <row r="5" spans="1:9" x14ac:dyDescent="0.25">
      <c r="A5" s="206"/>
      <c r="B5" s="205" t="s">
        <v>1125</v>
      </c>
      <c r="C5" s="207">
        <v>6570</v>
      </c>
      <c r="D5" s="207">
        <v>6950</v>
      </c>
      <c r="E5" s="207">
        <v>3475</v>
      </c>
      <c r="F5" s="207">
        <v>2780</v>
      </c>
      <c r="G5" s="207">
        <v>2085</v>
      </c>
      <c r="H5" s="207">
        <v>1390</v>
      </c>
      <c r="I5" s="194">
        <f>D5/C5</f>
        <v>1.0578386605783867</v>
      </c>
    </row>
    <row r="6" spans="1:9" x14ac:dyDescent="0.25">
      <c r="A6" s="208">
        <v>2</v>
      </c>
      <c r="B6" s="205" t="s">
        <v>1086</v>
      </c>
      <c r="C6" s="203"/>
      <c r="D6" s="203"/>
      <c r="E6" s="203"/>
      <c r="F6" s="203"/>
      <c r="G6" s="203"/>
      <c r="H6" s="203"/>
      <c r="I6" s="194"/>
    </row>
    <row r="7" spans="1:9" x14ac:dyDescent="0.25">
      <c r="A7" s="205"/>
      <c r="B7" s="205" t="s">
        <v>1127</v>
      </c>
      <c r="C7" s="207">
        <v>3350</v>
      </c>
      <c r="D7" s="207">
        <v>3630</v>
      </c>
      <c r="E7" s="207">
        <v>1815</v>
      </c>
      <c r="F7" s="207">
        <v>1452</v>
      </c>
      <c r="G7" s="207">
        <v>1089</v>
      </c>
      <c r="H7" s="203">
        <v>726</v>
      </c>
      <c r="I7" s="194">
        <f t="shared" ref="I7:I69" si="0">D7/C7</f>
        <v>1.0835820895522388</v>
      </c>
    </row>
    <row r="8" spans="1:9" x14ac:dyDescent="0.25">
      <c r="A8" s="205"/>
      <c r="B8" s="205" t="s">
        <v>1088</v>
      </c>
      <c r="C8" s="207">
        <v>2260</v>
      </c>
      <c r="D8" s="207">
        <v>2390</v>
      </c>
      <c r="E8" s="207">
        <v>1195</v>
      </c>
      <c r="F8" s="203">
        <v>956</v>
      </c>
      <c r="G8" s="203">
        <v>717</v>
      </c>
      <c r="H8" s="203">
        <v>478</v>
      </c>
      <c r="I8" s="194">
        <f t="shared" si="0"/>
        <v>1.0575221238938053</v>
      </c>
    </row>
    <row r="9" spans="1:9" x14ac:dyDescent="0.25">
      <c r="A9" s="205"/>
      <c r="B9" s="205" t="s">
        <v>1089</v>
      </c>
      <c r="C9" s="207">
        <v>2040</v>
      </c>
      <c r="D9" s="207">
        <v>2150</v>
      </c>
      <c r="E9" s="207">
        <v>1075</v>
      </c>
      <c r="F9" s="203">
        <v>860</v>
      </c>
      <c r="G9" s="203">
        <v>645</v>
      </c>
      <c r="H9" s="203">
        <v>430</v>
      </c>
      <c r="I9" s="194">
        <f t="shared" si="0"/>
        <v>1.053921568627451</v>
      </c>
    </row>
    <row r="10" spans="1:9" x14ac:dyDescent="0.25">
      <c r="A10" s="205"/>
      <c r="B10" s="205" t="s">
        <v>1090</v>
      </c>
      <c r="C10" s="207">
        <v>1710</v>
      </c>
      <c r="D10" s="207">
        <v>1820</v>
      </c>
      <c r="E10" s="203">
        <v>910</v>
      </c>
      <c r="F10" s="203">
        <v>728</v>
      </c>
      <c r="G10" s="203">
        <v>546</v>
      </c>
      <c r="H10" s="203">
        <v>364</v>
      </c>
      <c r="I10" s="194">
        <f t="shared" si="0"/>
        <v>1.064327485380117</v>
      </c>
    </row>
    <row r="11" spans="1:9" x14ac:dyDescent="0.25">
      <c r="A11" s="205"/>
      <c r="B11" s="205" t="s">
        <v>1091</v>
      </c>
      <c r="C11" s="207">
        <v>1860</v>
      </c>
      <c r="D11" s="207">
        <v>1960</v>
      </c>
      <c r="E11" s="203">
        <v>980</v>
      </c>
      <c r="F11" s="203">
        <v>784</v>
      </c>
      <c r="G11" s="203">
        <v>588</v>
      </c>
      <c r="H11" s="203">
        <v>392</v>
      </c>
      <c r="I11" s="194">
        <f t="shared" si="0"/>
        <v>1.053763440860215</v>
      </c>
    </row>
    <row r="12" spans="1:9" x14ac:dyDescent="0.25">
      <c r="A12" s="205"/>
      <c r="B12" s="205" t="s">
        <v>1331</v>
      </c>
      <c r="C12" s="207">
        <v>1580</v>
      </c>
      <c r="D12" s="207">
        <v>1660</v>
      </c>
      <c r="E12" s="203">
        <v>830</v>
      </c>
      <c r="F12" s="203">
        <v>664</v>
      </c>
      <c r="G12" s="203">
        <v>498</v>
      </c>
      <c r="H12" s="203">
        <v>332</v>
      </c>
      <c r="I12" s="194">
        <f t="shared" si="0"/>
        <v>1.0506329113924051</v>
      </c>
    </row>
    <row r="13" spans="1:9" x14ac:dyDescent="0.25">
      <c r="A13" s="208">
        <v>3</v>
      </c>
      <c r="B13" s="205" t="s">
        <v>1094</v>
      </c>
      <c r="C13" s="203"/>
      <c r="D13" s="203"/>
      <c r="E13" s="203"/>
      <c r="F13" s="203"/>
      <c r="G13" s="203"/>
      <c r="H13" s="203"/>
      <c r="I13" s="194"/>
    </row>
    <row r="14" spans="1:9" x14ac:dyDescent="0.25">
      <c r="A14" s="205"/>
      <c r="B14" s="205" t="s">
        <v>1095</v>
      </c>
      <c r="C14" s="203" t="s">
        <v>1096</v>
      </c>
      <c r="D14" s="207">
        <v>2060</v>
      </c>
      <c r="E14" s="207">
        <v>1030</v>
      </c>
      <c r="F14" s="203">
        <v>824</v>
      </c>
      <c r="G14" s="203">
        <v>618</v>
      </c>
      <c r="H14" s="203">
        <v>412</v>
      </c>
      <c r="I14" s="194">
        <f t="shared" si="0"/>
        <v>1.0510204081632653</v>
      </c>
    </row>
    <row r="15" spans="1:9" x14ac:dyDescent="0.25">
      <c r="A15" s="205"/>
      <c r="B15" s="205" t="s">
        <v>1097</v>
      </c>
      <c r="C15" s="207">
        <v>1882</v>
      </c>
      <c r="D15" s="207">
        <v>1990</v>
      </c>
      <c r="E15" s="203">
        <v>995</v>
      </c>
      <c r="F15" s="203">
        <v>796</v>
      </c>
      <c r="G15" s="203">
        <v>597</v>
      </c>
      <c r="H15" s="203">
        <v>398</v>
      </c>
      <c r="I15" s="194">
        <f t="shared" si="0"/>
        <v>1.0573857598299681</v>
      </c>
    </row>
    <row r="16" spans="1:9" x14ac:dyDescent="0.25">
      <c r="A16" s="200" t="s">
        <v>9</v>
      </c>
      <c r="B16" s="202" t="s">
        <v>1242</v>
      </c>
      <c r="C16" s="203"/>
      <c r="D16" s="203"/>
      <c r="E16" s="203"/>
      <c r="F16" s="203"/>
      <c r="G16" s="203"/>
      <c r="H16" s="203"/>
      <c r="I16" s="194"/>
    </row>
    <row r="17" spans="1:9" x14ac:dyDescent="0.25">
      <c r="A17" s="200">
        <v>1</v>
      </c>
      <c r="B17" s="202" t="s">
        <v>128</v>
      </c>
      <c r="C17" s="203"/>
      <c r="D17" s="203"/>
      <c r="E17" s="203"/>
      <c r="F17" s="203"/>
      <c r="G17" s="203"/>
      <c r="H17" s="203"/>
      <c r="I17" s="194"/>
    </row>
    <row r="18" spans="1:9" x14ac:dyDescent="0.25">
      <c r="A18" s="208"/>
      <c r="B18" s="205" t="s">
        <v>129</v>
      </c>
      <c r="C18" s="207">
        <v>16870</v>
      </c>
      <c r="D18" s="207">
        <v>17720</v>
      </c>
      <c r="E18" s="207">
        <v>8860</v>
      </c>
      <c r="F18" s="207">
        <v>7088</v>
      </c>
      <c r="G18" s="207">
        <v>5316</v>
      </c>
      <c r="H18" s="207">
        <v>3544</v>
      </c>
      <c r="I18" s="194">
        <f t="shared" si="0"/>
        <v>1.050385299347955</v>
      </c>
    </row>
    <row r="19" spans="1:9" x14ac:dyDescent="0.25">
      <c r="A19" s="208"/>
      <c r="B19" s="205" t="s">
        <v>130</v>
      </c>
      <c r="C19" s="207">
        <v>11560</v>
      </c>
      <c r="D19" s="207">
        <v>12220</v>
      </c>
      <c r="E19" s="207">
        <v>6110</v>
      </c>
      <c r="F19" s="207">
        <v>4888</v>
      </c>
      <c r="G19" s="207">
        <v>3666</v>
      </c>
      <c r="H19" s="207">
        <v>2444</v>
      </c>
      <c r="I19" s="194">
        <f t="shared" si="0"/>
        <v>1.0570934256055364</v>
      </c>
    </row>
    <row r="20" spans="1:9" x14ac:dyDescent="0.25">
      <c r="A20" s="208"/>
      <c r="B20" s="205" t="s">
        <v>131</v>
      </c>
      <c r="C20" s="203" t="s">
        <v>1332</v>
      </c>
      <c r="D20" s="207">
        <v>7790</v>
      </c>
      <c r="E20" s="207">
        <v>3895</v>
      </c>
      <c r="F20" s="207">
        <v>3116</v>
      </c>
      <c r="G20" s="207">
        <v>2337</v>
      </c>
      <c r="H20" s="207">
        <v>1558</v>
      </c>
      <c r="I20" s="194">
        <f t="shared" si="0"/>
        <v>1.0555555555555556</v>
      </c>
    </row>
    <row r="21" spans="1:9" x14ac:dyDescent="0.25">
      <c r="A21" s="200">
        <v>1</v>
      </c>
      <c r="B21" s="202" t="s">
        <v>147</v>
      </c>
      <c r="C21" s="203"/>
      <c r="D21" s="203"/>
      <c r="E21" s="203"/>
      <c r="F21" s="203"/>
      <c r="G21" s="203"/>
      <c r="H21" s="203"/>
      <c r="I21" s="194"/>
    </row>
    <row r="22" spans="1:9" x14ac:dyDescent="0.25">
      <c r="A22" s="208"/>
      <c r="B22" s="205" t="s">
        <v>151</v>
      </c>
      <c r="C22" s="207">
        <v>22610</v>
      </c>
      <c r="D22" s="207">
        <v>23800</v>
      </c>
      <c r="E22" s="207">
        <v>11900</v>
      </c>
      <c r="F22" s="207">
        <v>9520</v>
      </c>
      <c r="G22" s="207">
        <v>7140</v>
      </c>
      <c r="H22" s="207">
        <v>4760</v>
      </c>
      <c r="I22" s="194">
        <f t="shared" si="0"/>
        <v>1.0526315789473684</v>
      </c>
    </row>
    <row r="23" spans="1:9" ht="25.5" x14ac:dyDescent="0.25">
      <c r="A23" s="208"/>
      <c r="B23" s="205" t="s">
        <v>152</v>
      </c>
      <c r="C23" s="207">
        <v>19910</v>
      </c>
      <c r="D23" s="207">
        <v>20950</v>
      </c>
      <c r="E23" s="207">
        <v>10475</v>
      </c>
      <c r="F23" s="207">
        <v>8380</v>
      </c>
      <c r="G23" s="207">
        <v>6285</v>
      </c>
      <c r="H23" s="207">
        <v>4190</v>
      </c>
      <c r="I23" s="194">
        <f t="shared" si="0"/>
        <v>1.0522350577599195</v>
      </c>
    </row>
    <row r="24" spans="1:9" ht="25.5" x14ac:dyDescent="0.25">
      <c r="A24" s="208"/>
      <c r="B24" s="205" t="s">
        <v>153</v>
      </c>
      <c r="C24" s="207">
        <v>8410</v>
      </c>
      <c r="D24" s="207">
        <v>8840</v>
      </c>
      <c r="E24" s="207">
        <v>4420</v>
      </c>
      <c r="F24" s="207">
        <v>3536</v>
      </c>
      <c r="G24" s="207">
        <v>2652</v>
      </c>
      <c r="H24" s="207">
        <v>1768</v>
      </c>
      <c r="I24" s="194">
        <f t="shared" si="0"/>
        <v>1.0511296076099881</v>
      </c>
    </row>
    <row r="25" spans="1:9" x14ac:dyDescent="0.25">
      <c r="A25" s="200">
        <v>3</v>
      </c>
      <c r="B25" s="202" t="s">
        <v>237</v>
      </c>
      <c r="C25" s="203"/>
      <c r="D25" s="203"/>
      <c r="E25" s="203"/>
      <c r="F25" s="203"/>
      <c r="G25" s="203"/>
      <c r="H25" s="203"/>
      <c r="I25" s="194"/>
    </row>
    <row r="26" spans="1:9" ht="25.5" x14ac:dyDescent="0.25">
      <c r="A26" s="208"/>
      <c r="B26" s="205" t="s">
        <v>238</v>
      </c>
      <c r="C26" s="203" t="s">
        <v>1333</v>
      </c>
      <c r="D26" s="207">
        <v>12260</v>
      </c>
      <c r="E26" s="207">
        <v>6130</v>
      </c>
      <c r="F26" s="207">
        <v>4904</v>
      </c>
      <c r="G26" s="207">
        <v>3678</v>
      </c>
      <c r="H26" s="207">
        <v>2452</v>
      </c>
      <c r="I26" s="194">
        <f t="shared" si="0"/>
        <v>1.0478632478632479</v>
      </c>
    </row>
    <row r="27" spans="1:9" x14ac:dyDescent="0.25">
      <c r="A27" s="208"/>
      <c r="B27" s="205" t="s">
        <v>239</v>
      </c>
      <c r="C27" s="207">
        <v>9790</v>
      </c>
      <c r="D27" s="207">
        <v>10320</v>
      </c>
      <c r="E27" s="207">
        <v>5160</v>
      </c>
      <c r="F27" s="207">
        <v>4128</v>
      </c>
      <c r="G27" s="207">
        <v>3096</v>
      </c>
      <c r="H27" s="207">
        <v>2064</v>
      </c>
      <c r="I27" s="194">
        <f t="shared" si="0"/>
        <v>1.0541368743615935</v>
      </c>
    </row>
    <row r="28" spans="1:9" x14ac:dyDescent="0.25">
      <c r="A28" s="200">
        <v>4</v>
      </c>
      <c r="B28" s="202" t="s">
        <v>259</v>
      </c>
      <c r="C28" s="207">
        <v>4390</v>
      </c>
      <c r="D28" s="207">
        <v>4620</v>
      </c>
      <c r="E28" s="203"/>
      <c r="F28" s="203"/>
      <c r="G28" s="203"/>
      <c r="H28" s="203"/>
      <c r="I28" s="194">
        <f t="shared" si="0"/>
        <v>1.0523917995444192</v>
      </c>
    </row>
    <row r="29" spans="1:9" x14ac:dyDescent="0.25">
      <c r="A29" s="200">
        <v>5</v>
      </c>
      <c r="B29" s="202" t="s">
        <v>284</v>
      </c>
      <c r="C29" s="203"/>
      <c r="D29" s="203"/>
      <c r="E29" s="203"/>
      <c r="F29" s="203"/>
      <c r="G29" s="203"/>
      <c r="H29" s="203"/>
      <c r="I29" s="194"/>
    </row>
    <row r="30" spans="1:9" x14ac:dyDescent="0.25">
      <c r="A30" s="208"/>
      <c r="B30" s="205" t="s">
        <v>285</v>
      </c>
      <c r="C30" s="203" t="s">
        <v>1334</v>
      </c>
      <c r="D30" s="207">
        <v>5670</v>
      </c>
      <c r="E30" s="207">
        <v>2835</v>
      </c>
      <c r="F30" s="207">
        <v>2268</v>
      </c>
      <c r="G30" s="207">
        <v>1701</v>
      </c>
      <c r="H30" s="207">
        <v>1134</v>
      </c>
      <c r="I30" s="194">
        <f t="shared" si="0"/>
        <v>1.0617977528089888</v>
      </c>
    </row>
    <row r="31" spans="1:9" x14ac:dyDescent="0.25">
      <c r="A31" s="208"/>
      <c r="B31" s="205" t="s">
        <v>286</v>
      </c>
      <c r="C31" s="203" t="s">
        <v>1335</v>
      </c>
      <c r="D31" s="207">
        <v>4750</v>
      </c>
      <c r="E31" s="207">
        <v>2375</v>
      </c>
      <c r="F31" s="207">
        <v>1900</v>
      </c>
      <c r="G31" s="207">
        <v>1425</v>
      </c>
      <c r="H31" s="203">
        <v>950</v>
      </c>
      <c r="I31" s="194">
        <f t="shared" si="0"/>
        <v>1.0532150776053215</v>
      </c>
    </row>
    <row r="32" spans="1:9" x14ac:dyDescent="0.25">
      <c r="A32" s="200">
        <v>6</v>
      </c>
      <c r="B32" s="202" t="s">
        <v>288</v>
      </c>
      <c r="C32" s="207">
        <v>5460</v>
      </c>
      <c r="D32" s="207">
        <v>5780</v>
      </c>
      <c r="E32" s="207">
        <v>2890</v>
      </c>
      <c r="F32" s="207">
        <v>2312</v>
      </c>
      <c r="G32" s="207">
        <v>1734</v>
      </c>
      <c r="H32" s="207">
        <v>1156</v>
      </c>
      <c r="I32" s="194">
        <f t="shared" si="0"/>
        <v>1.0586080586080586</v>
      </c>
    </row>
    <row r="33" spans="1:9" x14ac:dyDescent="0.25">
      <c r="A33" s="200">
        <v>7</v>
      </c>
      <c r="B33" s="202" t="s">
        <v>289</v>
      </c>
      <c r="C33" s="207">
        <v>6380</v>
      </c>
      <c r="D33" s="207">
        <v>6730</v>
      </c>
      <c r="E33" s="207">
        <v>3365</v>
      </c>
      <c r="F33" s="207">
        <v>2692</v>
      </c>
      <c r="G33" s="207">
        <v>2019</v>
      </c>
      <c r="H33" s="207">
        <v>1346</v>
      </c>
      <c r="I33" s="194">
        <f t="shared" si="0"/>
        <v>1.0548589341692789</v>
      </c>
    </row>
    <row r="34" spans="1:9" x14ac:dyDescent="0.25">
      <c r="A34" s="200">
        <v>8</v>
      </c>
      <c r="B34" s="202" t="s">
        <v>290</v>
      </c>
      <c r="C34" s="203"/>
      <c r="D34" s="203"/>
      <c r="E34" s="203"/>
      <c r="F34" s="203"/>
      <c r="G34" s="203"/>
      <c r="H34" s="203"/>
      <c r="I34" s="194"/>
    </row>
    <row r="35" spans="1:9" ht="25.5" x14ac:dyDescent="0.25">
      <c r="A35" s="208"/>
      <c r="B35" s="205" t="s">
        <v>291</v>
      </c>
      <c r="C35" s="203" t="s">
        <v>1336</v>
      </c>
      <c r="D35" s="207">
        <v>7730</v>
      </c>
      <c r="E35" s="207">
        <v>3865</v>
      </c>
      <c r="F35" s="207">
        <v>3092</v>
      </c>
      <c r="G35" s="207">
        <v>2319</v>
      </c>
      <c r="H35" s="207">
        <v>1546</v>
      </c>
      <c r="I35" s="194">
        <f t="shared" si="0"/>
        <v>1.0460081190798376</v>
      </c>
    </row>
    <row r="36" spans="1:9" x14ac:dyDescent="0.25">
      <c r="A36" s="208"/>
      <c r="B36" s="205" t="s">
        <v>292</v>
      </c>
      <c r="C36" s="203" t="s">
        <v>1337</v>
      </c>
      <c r="D36" s="207">
        <v>6480</v>
      </c>
      <c r="E36" s="207">
        <v>3240</v>
      </c>
      <c r="F36" s="207">
        <v>2592</v>
      </c>
      <c r="G36" s="207">
        <v>1944</v>
      </c>
      <c r="H36" s="207">
        <v>1296</v>
      </c>
      <c r="I36" s="194">
        <f t="shared" si="0"/>
        <v>1.0536585365853659</v>
      </c>
    </row>
    <row r="37" spans="1:9" x14ac:dyDescent="0.25">
      <c r="A37" s="200">
        <v>83</v>
      </c>
      <c r="B37" s="202" t="s">
        <v>294</v>
      </c>
      <c r="C37" s="203"/>
      <c r="D37" s="203"/>
      <c r="E37" s="203"/>
      <c r="F37" s="203"/>
      <c r="G37" s="203"/>
      <c r="H37" s="203"/>
      <c r="I37" s="194"/>
    </row>
    <row r="38" spans="1:9" x14ac:dyDescent="0.25">
      <c r="A38" s="208"/>
      <c r="B38" s="205" t="s">
        <v>295</v>
      </c>
      <c r="C38" s="203" t="s">
        <v>1338</v>
      </c>
      <c r="D38" s="207">
        <v>2590</v>
      </c>
      <c r="E38" s="207">
        <v>1295</v>
      </c>
      <c r="F38" s="207">
        <v>1036</v>
      </c>
      <c r="G38" s="203">
        <v>777</v>
      </c>
      <c r="H38" s="203">
        <v>518</v>
      </c>
      <c r="I38" s="194">
        <f t="shared" si="0"/>
        <v>1.048582995951417</v>
      </c>
    </row>
    <row r="39" spans="1:9" x14ac:dyDescent="0.25">
      <c r="A39" s="208"/>
      <c r="B39" s="205" t="s">
        <v>296</v>
      </c>
      <c r="C39" s="203" t="s">
        <v>1339</v>
      </c>
      <c r="D39" s="207">
        <v>3240</v>
      </c>
      <c r="E39" s="207">
        <v>1620</v>
      </c>
      <c r="F39" s="207">
        <v>1296</v>
      </c>
      <c r="G39" s="203">
        <v>972</v>
      </c>
      <c r="H39" s="203">
        <v>648</v>
      </c>
      <c r="I39" s="194">
        <f t="shared" si="0"/>
        <v>1.0485436893203883</v>
      </c>
    </row>
    <row r="40" spans="1:9" x14ac:dyDescent="0.25">
      <c r="A40" s="208"/>
      <c r="B40" s="205" t="s">
        <v>297</v>
      </c>
      <c r="C40" s="207">
        <v>3090</v>
      </c>
      <c r="D40" s="207">
        <v>3240</v>
      </c>
      <c r="E40" s="207">
        <v>1620</v>
      </c>
      <c r="F40" s="207">
        <v>1296</v>
      </c>
      <c r="G40" s="203">
        <v>972</v>
      </c>
      <c r="H40" s="203">
        <v>648</v>
      </c>
      <c r="I40" s="194">
        <f t="shared" si="0"/>
        <v>1.0485436893203883</v>
      </c>
    </row>
    <row r="41" spans="1:9" x14ac:dyDescent="0.25">
      <c r="A41" s="201" t="s">
        <v>18</v>
      </c>
      <c r="B41" s="202" t="s">
        <v>1243</v>
      </c>
      <c r="C41" s="203"/>
      <c r="D41" s="203"/>
      <c r="E41" s="203"/>
      <c r="F41" s="203"/>
      <c r="G41" s="203"/>
      <c r="H41" s="203"/>
      <c r="I41" s="194"/>
    </row>
    <row r="42" spans="1:9" x14ac:dyDescent="0.25">
      <c r="A42" s="201">
        <v>1</v>
      </c>
      <c r="B42" s="202" t="s">
        <v>1340</v>
      </c>
      <c r="C42" s="203"/>
      <c r="D42" s="203"/>
      <c r="E42" s="203"/>
      <c r="F42" s="203"/>
      <c r="G42" s="203"/>
      <c r="H42" s="203"/>
      <c r="I42" s="194"/>
    </row>
    <row r="43" spans="1:9" x14ac:dyDescent="0.25">
      <c r="A43" s="204"/>
      <c r="B43" s="205" t="s">
        <v>553</v>
      </c>
      <c r="C43" s="203" t="s">
        <v>1341</v>
      </c>
      <c r="D43" s="207">
        <v>6890</v>
      </c>
      <c r="E43" s="207">
        <v>3445</v>
      </c>
      <c r="F43" s="207">
        <v>2756</v>
      </c>
      <c r="G43" s="207">
        <v>2067</v>
      </c>
      <c r="H43" s="207">
        <v>1378</v>
      </c>
      <c r="I43" s="194">
        <f t="shared" si="0"/>
        <v>1.0487062404870624</v>
      </c>
    </row>
    <row r="44" spans="1:9" x14ac:dyDescent="0.25">
      <c r="A44" s="204"/>
      <c r="B44" s="205" t="s">
        <v>554</v>
      </c>
      <c r="C44" s="203" t="s">
        <v>1342</v>
      </c>
      <c r="D44" s="207">
        <v>6140</v>
      </c>
      <c r="E44" s="207">
        <v>3070</v>
      </c>
      <c r="F44" s="207">
        <v>2456</v>
      </c>
      <c r="G44" s="207">
        <v>1842</v>
      </c>
      <c r="H44" s="207">
        <v>1228</v>
      </c>
      <c r="I44" s="194">
        <f t="shared" si="0"/>
        <v>1.0513698630136987</v>
      </c>
    </row>
    <row r="45" spans="1:9" x14ac:dyDescent="0.25">
      <c r="A45" s="204"/>
      <c r="B45" s="205" t="s">
        <v>555</v>
      </c>
      <c r="C45" s="203" t="s">
        <v>1343</v>
      </c>
      <c r="D45" s="207">
        <v>5210</v>
      </c>
      <c r="E45" s="207">
        <v>2605</v>
      </c>
      <c r="F45" s="207">
        <v>2084</v>
      </c>
      <c r="G45" s="207">
        <v>1563</v>
      </c>
      <c r="H45" s="207">
        <v>1042</v>
      </c>
      <c r="I45" s="194">
        <f t="shared" si="0"/>
        <v>1.0525252525252524</v>
      </c>
    </row>
    <row r="46" spans="1:9" ht="25.5" x14ac:dyDescent="0.25">
      <c r="A46" s="200">
        <v>2</v>
      </c>
      <c r="B46" s="202" t="s">
        <v>1101</v>
      </c>
      <c r="C46" s="203"/>
      <c r="D46" s="203"/>
      <c r="E46" s="203"/>
      <c r="F46" s="203"/>
      <c r="G46" s="203"/>
      <c r="H46" s="203"/>
      <c r="I46" s="194"/>
    </row>
    <row r="47" spans="1:9" x14ac:dyDescent="0.25">
      <c r="A47" s="205"/>
      <c r="B47" s="205" t="s">
        <v>1102</v>
      </c>
      <c r="C47" s="203" t="s">
        <v>1103</v>
      </c>
      <c r="D47" s="207">
        <v>1290</v>
      </c>
      <c r="E47" s="203">
        <v>645</v>
      </c>
      <c r="F47" s="203">
        <v>516</v>
      </c>
      <c r="G47" s="203">
        <v>387</v>
      </c>
      <c r="H47" s="203">
        <v>258</v>
      </c>
      <c r="I47" s="194">
        <f t="shared" si="0"/>
        <v>1.0723192019950125</v>
      </c>
    </row>
    <row r="48" spans="1:9" x14ac:dyDescent="0.25">
      <c r="A48" s="205"/>
      <c r="B48" s="205" t="s">
        <v>1104</v>
      </c>
      <c r="C48" s="203" t="s">
        <v>1045</v>
      </c>
      <c r="D48" s="207">
        <v>1070</v>
      </c>
      <c r="E48" s="203">
        <v>535</v>
      </c>
      <c r="F48" s="203">
        <v>428</v>
      </c>
      <c r="G48" s="203">
        <v>321</v>
      </c>
      <c r="H48" s="203">
        <v>214</v>
      </c>
      <c r="I48" s="194">
        <f t="shared" si="0"/>
        <v>1.0479921645445642</v>
      </c>
    </row>
    <row r="49" spans="1:9" x14ac:dyDescent="0.25">
      <c r="A49" s="200">
        <v>3</v>
      </c>
      <c r="B49" s="202" t="s">
        <v>1106</v>
      </c>
      <c r="C49" s="203">
        <v>195</v>
      </c>
      <c r="D49" s="203">
        <v>200</v>
      </c>
      <c r="E49" s="203">
        <v>100</v>
      </c>
      <c r="F49" s="203">
        <v>80</v>
      </c>
      <c r="G49" s="203">
        <v>60</v>
      </c>
      <c r="H49" s="203">
        <v>40</v>
      </c>
      <c r="I49" s="194">
        <f t="shared" si="0"/>
        <v>1.0256410256410255</v>
      </c>
    </row>
    <row r="50" spans="1:9" x14ac:dyDescent="0.25">
      <c r="A50" s="200">
        <v>4</v>
      </c>
      <c r="B50" s="202" t="s">
        <v>1108</v>
      </c>
      <c r="C50" s="207">
        <v>1882</v>
      </c>
      <c r="D50" s="207">
        <v>1980</v>
      </c>
      <c r="E50" s="203">
        <v>990</v>
      </c>
      <c r="F50" s="203">
        <v>792</v>
      </c>
      <c r="G50" s="203">
        <v>594</v>
      </c>
      <c r="H50" s="203">
        <v>396</v>
      </c>
      <c r="I50" s="194">
        <f t="shared" si="0"/>
        <v>1.0520722635494155</v>
      </c>
    </row>
    <row r="51" spans="1:9" x14ac:dyDescent="0.25">
      <c r="A51" s="200">
        <v>5</v>
      </c>
      <c r="B51" s="202" t="s">
        <v>846</v>
      </c>
      <c r="C51" s="203"/>
      <c r="D51" s="203"/>
      <c r="E51" s="203"/>
      <c r="F51" s="203"/>
      <c r="G51" s="203"/>
      <c r="H51" s="203"/>
      <c r="I51" s="194"/>
    </row>
    <row r="52" spans="1:9" x14ac:dyDescent="0.25">
      <c r="A52" s="208"/>
      <c r="B52" s="205" t="s">
        <v>847</v>
      </c>
      <c r="C52" s="207">
        <v>9790</v>
      </c>
      <c r="D52" s="207">
        <v>10320</v>
      </c>
      <c r="E52" s="203"/>
      <c r="F52" s="203"/>
      <c r="G52" s="203"/>
      <c r="H52" s="203"/>
      <c r="I52" s="194">
        <f t="shared" si="0"/>
        <v>1.0541368743615935</v>
      </c>
    </row>
    <row r="53" spans="1:9" x14ac:dyDescent="0.25">
      <c r="A53" s="208"/>
      <c r="B53" s="205" t="s">
        <v>848</v>
      </c>
      <c r="C53" s="207">
        <v>6570</v>
      </c>
      <c r="D53" s="207">
        <v>6890</v>
      </c>
      <c r="E53" s="203"/>
      <c r="F53" s="203"/>
      <c r="G53" s="203"/>
      <c r="H53" s="203"/>
      <c r="I53" s="194">
        <f t="shared" si="0"/>
        <v>1.0487062404870624</v>
      </c>
    </row>
    <row r="54" spans="1:9" x14ac:dyDescent="0.25">
      <c r="A54" s="208"/>
      <c r="B54" s="205" t="s">
        <v>849</v>
      </c>
      <c r="C54" s="207">
        <v>5840</v>
      </c>
      <c r="D54" s="207">
        <v>6140</v>
      </c>
      <c r="E54" s="203"/>
      <c r="F54" s="203"/>
      <c r="G54" s="203"/>
      <c r="H54" s="203"/>
      <c r="I54" s="194">
        <f t="shared" si="0"/>
        <v>1.0513698630136987</v>
      </c>
    </row>
    <row r="55" spans="1:9" x14ac:dyDescent="0.25">
      <c r="A55" s="208"/>
      <c r="B55" s="205" t="s">
        <v>850</v>
      </c>
      <c r="C55" s="207">
        <v>5650</v>
      </c>
      <c r="D55" s="207">
        <v>5940</v>
      </c>
      <c r="E55" s="203"/>
      <c r="F55" s="203"/>
      <c r="G55" s="203"/>
      <c r="H55" s="203"/>
      <c r="I55" s="194">
        <f t="shared" si="0"/>
        <v>1.0513274336283185</v>
      </c>
    </row>
    <row r="56" spans="1:9" x14ac:dyDescent="0.25">
      <c r="A56" s="208"/>
      <c r="B56" s="205" t="s">
        <v>852</v>
      </c>
      <c r="C56" s="207">
        <v>5650</v>
      </c>
      <c r="D56" s="207">
        <v>5940</v>
      </c>
      <c r="E56" s="203"/>
      <c r="F56" s="203"/>
      <c r="G56" s="203"/>
      <c r="H56" s="203"/>
      <c r="I56" s="194">
        <f t="shared" si="0"/>
        <v>1.0513274336283185</v>
      </c>
    </row>
    <row r="57" spans="1:9" x14ac:dyDescent="0.25">
      <c r="A57" s="200">
        <v>6</v>
      </c>
      <c r="B57" s="202" t="s">
        <v>853</v>
      </c>
      <c r="C57" s="203"/>
      <c r="D57" s="203"/>
      <c r="E57" s="203"/>
      <c r="F57" s="203"/>
      <c r="G57" s="203"/>
      <c r="H57" s="203"/>
      <c r="I57" s="194"/>
    </row>
    <row r="58" spans="1:9" x14ac:dyDescent="0.25">
      <c r="A58" s="208"/>
      <c r="B58" s="205" t="s">
        <v>847</v>
      </c>
      <c r="C58" s="207">
        <v>9790</v>
      </c>
      <c r="D58" s="207">
        <v>10320</v>
      </c>
      <c r="E58" s="203"/>
      <c r="F58" s="203"/>
      <c r="G58" s="203"/>
      <c r="H58" s="203"/>
      <c r="I58" s="194">
        <f t="shared" si="0"/>
        <v>1.0541368743615935</v>
      </c>
    </row>
    <row r="59" spans="1:9" x14ac:dyDescent="0.25">
      <c r="A59" s="208"/>
      <c r="B59" s="205" t="s">
        <v>843</v>
      </c>
      <c r="C59" s="207">
        <v>6570</v>
      </c>
      <c r="D59" s="207">
        <v>6890</v>
      </c>
      <c r="E59" s="203"/>
      <c r="F59" s="203"/>
      <c r="G59" s="203"/>
      <c r="H59" s="203"/>
      <c r="I59" s="194">
        <f t="shared" si="0"/>
        <v>1.0487062404870624</v>
      </c>
    </row>
    <row r="60" spans="1:9" x14ac:dyDescent="0.25">
      <c r="A60" s="208"/>
      <c r="B60" s="205" t="s">
        <v>854</v>
      </c>
      <c r="C60" s="207">
        <v>5840</v>
      </c>
      <c r="D60" s="207">
        <v>6140</v>
      </c>
      <c r="E60" s="203"/>
      <c r="F60" s="203"/>
      <c r="G60" s="203"/>
      <c r="H60" s="203"/>
      <c r="I60" s="194">
        <f t="shared" si="0"/>
        <v>1.0513698630136987</v>
      </c>
    </row>
    <row r="61" spans="1:9" x14ac:dyDescent="0.25">
      <c r="A61" s="208"/>
      <c r="B61" s="205" t="s">
        <v>850</v>
      </c>
      <c r="C61" s="207">
        <v>5650</v>
      </c>
      <c r="D61" s="207">
        <v>5940</v>
      </c>
      <c r="E61" s="203"/>
      <c r="F61" s="203"/>
      <c r="G61" s="203"/>
      <c r="H61" s="203"/>
      <c r="I61" s="194">
        <f t="shared" si="0"/>
        <v>1.0513274336283185</v>
      </c>
    </row>
    <row r="62" spans="1:9" x14ac:dyDescent="0.25">
      <c r="A62" s="208"/>
      <c r="B62" s="205" t="s">
        <v>855</v>
      </c>
      <c r="C62" s="207">
        <v>5650</v>
      </c>
      <c r="D62" s="207">
        <v>5940</v>
      </c>
      <c r="E62" s="203"/>
      <c r="F62" s="203"/>
      <c r="G62" s="203"/>
      <c r="H62" s="203"/>
      <c r="I62" s="194">
        <f t="shared" si="0"/>
        <v>1.0513274336283185</v>
      </c>
    </row>
    <row r="63" spans="1:9" x14ac:dyDescent="0.25">
      <c r="A63" s="200">
        <v>7</v>
      </c>
      <c r="B63" s="202" t="s">
        <v>974</v>
      </c>
      <c r="C63" s="203"/>
      <c r="D63" s="203"/>
      <c r="E63" s="203"/>
      <c r="F63" s="203"/>
      <c r="G63" s="203"/>
      <c r="H63" s="203"/>
      <c r="I63" s="194"/>
    </row>
    <row r="64" spans="1:9" x14ac:dyDescent="0.25">
      <c r="A64" s="208"/>
      <c r="B64" s="205" t="s">
        <v>975</v>
      </c>
      <c r="C64" s="207">
        <v>6950</v>
      </c>
      <c r="D64" s="207">
        <v>7270</v>
      </c>
      <c r="E64" s="203"/>
      <c r="F64" s="203"/>
      <c r="G64" s="203"/>
      <c r="H64" s="203"/>
      <c r="I64" s="194">
        <f t="shared" si="0"/>
        <v>1.0460431654676259</v>
      </c>
    </row>
    <row r="65" spans="1:9" x14ac:dyDescent="0.25">
      <c r="A65" s="208"/>
      <c r="B65" s="205" t="s">
        <v>976</v>
      </c>
      <c r="C65" s="207">
        <v>6570</v>
      </c>
      <c r="D65" s="207">
        <v>6890</v>
      </c>
      <c r="E65" s="203"/>
      <c r="F65" s="203"/>
      <c r="G65" s="203"/>
      <c r="H65" s="203"/>
      <c r="I65" s="194">
        <f t="shared" si="0"/>
        <v>1.0487062404870624</v>
      </c>
    </row>
    <row r="66" spans="1:9" x14ac:dyDescent="0.25">
      <c r="A66" s="208"/>
      <c r="B66" s="205" t="s">
        <v>977</v>
      </c>
      <c r="C66" s="207">
        <v>6130</v>
      </c>
      <c r="D66" s="207">
        <v>6480</v>
      </c>
      <c r="E66" s="203"/>
      <c r="F66" s="203"/>
      <c r="G66" s="203"/>
      <c r="H66" s="203"/>
      <c r="I66" s="194">
        <f t="shared" si="0"/>
        <v>1.0570962479608483</v>
      </c>
    </row>
    <row r="67" spans="1:9" x14ac:dyDescent="0.25">
      <c r="A67" s="208"/>
      <c r="B67" s="205" t="s">
        <v>978</v>
      </c>
      <c r="C67" s="207">
        <v>6130</v>
      </c>
      <c r="D67" s="207">
        <v>6480</v>
      </c>
      <c r="E67" s="203"/>
      <c r="F67" s="203"/>
      <c r="G67" s="203"/>
      <c r="H67" s="203"/>
      <c r="I67" s="194">
        <f t="shared" si="0"/>
        <v>1.0570962479608483</v>
      </c>
    </row>
    <row r="68" spans="1:9" x14ac:dyDescent="0.25">
      <c r="A68" s="208"/>
      <c r="B68" s="205" t="s">
        <v>979</v>
      </c>
      <c r="C68" s="207">
        <v>6130</v>
      </c>
      <c r="D68" s="207">
        <v>6480</v>
      </c>
      <c r="E68" s="203"/>
      <c r="F68" s="203"/>
      <c r="G68" s="203"/>
      <c r="H68" s="203"/>
      <c r="I68" s="194">
        <f t="shared" si="0"/>
        <v>1.0570962479608483</v>
      </c>
    </row>
    <row r="69" spans="1:9" x14ac:dyDescent="0.25">
      <c r="A69" s="208"/>
      <c r="B69" s="205" t="s">
        <v>981</v>
      </c>
      <c r="C69" s="207">
        <v>6130</v>
      </c>
      <c r="D69" s="207">
        <v>6480</v>
      </c>
      <c r="E69" s="203"/>
      <c r="F69" s="203"/>
      <c r="G69" s="203"/>
      <c r="H69" s="203"/>
      <c r="I69" s="194">
        <f t="shared" si="0"/>
        <v>1.0570962479608483</v>
      </c>
    </row>
    <row r="70" spans="1:9" x14ac:dyDescent="0.25">
      <c r="A70" s="208"/>
      <c r="B70" s="205" t="s">
        <v>983</v>
      </c>
      <c r="C70" s="207">
        <v>5840</v>
      </c>
      <c r="D70" s="207">
        <v>6140</v>
      </c>
      <c r="E70" s="203"/>
      <c r="F70" s="203"/>
      <c r="G70" s="203"/>
      <c r="H70" s="203"/>
      <c r="I70" s="194">
        <f t="shared" ref="I70:I74" si="1">D70/C70</f>
        <v>1.0513698630136987</v>
      </c>
    </row>
    <row r="71" spans="1:9" x14ac:dyDescent="0.25">
      <c r="A71" s="208"/>
      <c r="B71" s="205" t="s">
        <v>985</v>
      </c>
      <c r="C71" s="207">
        <v>6950</v>
      </c>
      <c r="D71" s="207">
        <v>7270</v>
      </c>
      <c r="E71" s="203"/>
      <c r="F71" s="203"/>
      <c r="G71" s="203"/>
      <c r="H71" s="203"/>
      <c r="I71" s="194">
        <f t="shared" si="1"/>
        <v>1.0460431654676259</v>
      </c>
    </row>
    <row r="72" spans="1:9" x14ac:dyDescent="0.25">
      <c r="A72" s="208"/>
      <c r="B72" s="205" t="s">
        <v>987</v>
      </c>
      <c r="C72" s="207">
        <v>6570</v>
      </c>
      <c r="D72" s="207">
        <v>6890</v>
      </c>
      <c r="E72" s="203"/>
      <c r="F72" s="203"/>
      <c r="G72" s="203"/>
      <c r="H72" s="203"/>
      <c r="I72" s="194">
        <f t="shared" si="1"/>
        <v>1.0487062404870624</v>
      </c>
    </row>
    <row r="73" spans="1:9" x14ac:dyDescent="0.25">
      <c r="A73" s="208"/>
      <c r="B73" s="205" t="s">
        <v>989</v>
      </c>
      <c r="C73" s="207">
        <v>6130</v>
      </c>
      <c r="D73" s="207">
        <v>6480</v>
      </c>
      <c r="E73" s="203"/>
      <c r="F73" s="203"/>
      <c r="G73" s="203"/>
      <c r="H73" s="203"/>
      <c r="I73" s="194">
        <f t="shared" si="1"/>
        <v>1.0570962479608483</v>
      </c>
    </row>
    <row r="74" spans="1:9" x14ac:dyDescent="0.25">
      <c r="A74" s="208"/>
      <c r="B74" s="205" t="s">
        <v>991</v>
      </c>
      <c r="C74" s="207">
        <v>5840</v>
      </c>
      <c r="D74" s="207">
        <v>6140</v>
      </c>
      <c r="E74" s="203"/>
      <c r="F74" s="203"/>
      <c r="G74" s="203"/>
      <c r="H74" s="203"/>
      <c r="I74" s="194">
        <f t="shared" si="1"/>
        <v>1.0513698630136987</v>
      </c>
    </row>
    <row r="75" spans="1:9" x14ac:dyDescent="0.25">
      <c r="A75" s="200" t="s">
        <v>526</v>
      </c>
      <c r="B75" s="202" t="s">
        <v>1271</v>
      </c>
      <c r="C75" s="203"/>
      <c r="D75" s="203"/>
      <c r="E75" s="203"/>
      <c r="F75" s="203"/>
      <c r="G75" s="203"/>
      <c r="H75" s="203"/>
      <c r="I75" s="194"/>
    </row>
    <row r="76" spans="1:9" ht="25.5" x14ac:dyDescent="0.25">
      <c r="A76" s="208">
        <v>1</v>
      </c>
      <c r="B76" s="209" t="s">
        <v>1213</v>
      </c>
      <c r="C76" s="203"/>
      <c r="D76" s="207">
        <v>4200</v>
      </c>
      <c r="E76" s="207">
        <v>2100</v>
      </c>
      <c r="F76" s="207">
        <v>1680</v>
      </c>
      <c r="G76" s="207">
        <v>1260</v>
      </c>
      <c r="H76" s="203">
        <v>840</v>
      </c>
      <c r="I76" s="194"/>
    </row>
    <row r="77" spans="1:9" x14ac:dyDescent="0.25">
      <c r="A77" s="208">
        <v>2</v>
      </c>
      <c r="B77" s="209" t="s">
        <v>1214</v>
      </c>
      <c r="C77" s="203"/>
      <c r="D77" s="203">
        <v>710</v>
      </c>
      <c r="E77" s="203">
        <v>355</v>
      </c>
      <c r="F77" s="203">
        <v>284</v>
      </c>
      <c r="G77" s="203">
        <v>213</v>
      </c>
      <c r="H77" s="203">
        <v>142</v>
      </c>
      <c r="I77" s="194"/>
    </row>
    <row r="78" spans="1:9" x14ac:dyDescent="0.25">
      <c r="A78" s="208">
        <v>3</v>
      </c>
      <c r="B78" s="209" t="s">
        <v>1250</v>
      </c>
      <c r="C78" s="203"/>
      <c r="D78" s="207">
        <v>1080</v>
      </c>
      <c r="E78" s="203"/>
      <c r="F78" s="203"/>
      <c r="G78" s="203"/>
      <c r="H78" s="203"/>
      <c r="I78" s="194"/>
    </row>
  </sheetData>
  <autoFilter ref="A2:I78"/>
  <mergeCells count="4">
    <mergeCell ref="A1:A2"/>
    <mergeCell ref="B1:B2"/>
    <mergeCell ref="C1:C2"/>
    <mergeCell ref="D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workbookViewId="0">
      <selection activeCell="D1" sqref="D1:D1048576"/>
    </sheetView>
  </sheetViews>
  <sheetFormatPr defaultRowHeight="15" x14ac:dyDescent="0.25"/>
  <cols>
    <col min="1" max="1" width="60.5703125" customWidth="1"/>
    <col min="2" max="2" width="18" customWidth="1"/>
    <col min="3" max="3" width="17.5703125" customWidth="1"/>
    <col min="4" max="4" width="8.85546875" style="221"/>
  </cols>
  <sheetData>
    <row r="1" spans="1:4" ht="63" x14ac:dyDescent="0.25">
      <c r="A1" s="38" t="s">
        <v>1345</v>
      </c>
      <c r="B1" s="38" t="s">
        <v>1252</v>
      </c>
      <c r="C1" s="210" t="s">
        <v>1253</v>
      </c>
      <c r="D1" s="218" t="s">
        <v>1346</v>
      </c>
    </row>
    <row r="2" spans="1:4" ht="15.75" x14ac:dyDescent="0.25">
      <c r="A2" s="210" t="s">
        <v>1347</v>
      </c>
      <c r="B2" s="211"/>
      <c r="C2" s="211"/>
      <c r="D2" s="219"/>
    </row>
    <row r="3" spans="1:4" ht="15.75" x14ac:dyDescent="0.25">
      <c r="A3" s="212" t="s">
        <v>1251</v>
      </c>
      <c r="B3" s="211"/>
      <c r="C3" s="211"/>
      <c r="D3" s="219"/>
    </row>
    <row r="4" spans="1:4" ht="31.5" x14ac:dyDescent="0.25">
      <c r="A4" s="212" t="s">
        <v>1348</v>
      </c>
      <c r="B4" s="213">
        <v>11100000</v>
      </c>
      <c r="C4" s="213">
        <v>11150000</v>
      </c>
      <c r="D4" s="219">
        <v>1</v>
      </c>
    </row>
    <row r="5" spans="1:4" ht="15.75" x14ac:dyDescent="0.25">
      <c r="A5" s="212" t="s">
        <v>86</v>
      </c>
      <c r="B5" s="211"/>
      <c r="C5" s="211"/>
      <c r="D5" s="219"/>
    </row>
    <row r="6" spans="1:4" ht="15.75" x14ac:dyDescent="0.25">
      <c r="A6" s="214" t="s">
        <v>1349</v>
      </c>
      <c r="B6" s="213">
        <v>13050000</v>
      </c>
      <c r="C6" s="213">
        <v>13080000</v>
      </c>
      <c r="D6" s="219">
        <v>1</v>
      </c>
    </row>
    <row r="7" spans="1:4" ht="15.75" x14ac:dyDescent="0.25">
      <c r="A7" s="214" t="s">
        <v>1350</v>
      </c>
      <c r="B7" s="213">
        <v>17210000</v>
      </c>
      <c r="C7" s="213">
        <v>17260000</v>
      </c>
      <c r="D7" s="219">
        <v>1</v>
      </c>
    </row>
    <row r="8" spans="1:4" ht="15.75" x14ac:dyDescent="0.25">
      <c r="A8" s="214" t="s">
        <v>1351</v>
      </c>
      <c r="B8" s="213">
        <v>11650000</v>
      </c>
      <c r="C8" s="213">
        <v>11680000</v>
      </c>
      <c r="D8" s="219">
        <v>1</v>
      </c>
    </row>
    <row r="9" spans="1:4" ht="15.75" x14ac:dyDescent="0.25">
      <c r="A9" s="212" t="s">
        <v>1352</v>
      </c>
      <c r="B9" s="211"/>
      <c r="C9" s="211"/>
      <c r="D9" s="219"/>
    </row>
    <row r="10" spans="1:4" ht="15.75" x14ac:dyDescent="0.25">
      <c r="A10" s="42" t="s">
        <v>1353</v>
      </c>
      <c r="B10" s="211" t="s">
        <v>1354</v>
      </c>
      <c r="C10" s="213">
        <v>7080000</v>
      </c>
      <c r="D10" s="219">
        <v>1.01</v>
      </c>
    </row>
    <row r="11" spans="1:4" ht="15.75" x14ac:dyDescent="0.25">
      <c r="A11" s="42" t="s">
        <v>1355</v>
      </c>
      <c r="B11" s="211" t="s">
        <v>1356</v>
      </c>
      <c r="C11" s="213">
        <v>5900000</v>
      </c>
      <c r="D11" s="219">
        <v>1</v>
      </c>
    </row>
    <row r="12" spans="1:4" ht="15.75" x14ac:dyDescent="0.25">
      <c r="A12" s="42" t="s">
        <v>1357</v>
      </c>
      <c r="B12" s="213">
        <v>7560000</v>
      </c>
      <c r="C12" s="213">
        <v>7560000</v>
      </c>
      <c r="D12" s="219">
        <v>1</v>
      </c>
    </row>
    <row r="13" spans="1:4" ht="15.75" x14ac:dyDescent="0.25">
      <c r="A13" s="42" t="s">
        <v>1358</v>
      </c>
      <c r="B13" s="213">
        <v>13050000</v>
      </c>
      <c r="C13" s="213">
        <v>13080000</v>
      </c>
      <c r="D13" s="219">
        <v>1</v>
      </c>
    </row>
    <row r="14" spans="1:4" ht="15.75" x14ac:dyDescent="0.25">
      <c r="A14" s="212" t="s">
        <v>1359</v>
      </c>
      <c r="B14" s="211"/>
      <c r="C14" s="211"/>
      <c r="D14" s="219"/>
    </row>
    <row r="15" spans="1:4" ht="15.75" x14ac:dyDescent="0.25">
      <c r="A15" s="42" t="s">
        <v>1360</v>
      </c>
      <c r="B15" s="211" t="s">
        <v>1361</v>
      </c>
      <c r="C15" s="213">
        <v>5050000</v>
      </c>
      <c r="D15" s="219">
        <v>1</v>
      </c>
    </row>
    <row r="16" spans="1:4" ht="15.75" x14ac:dyDescent="0.25">
      <c r="A16" s="212" t="s">
        <v>1362</v>
      </c>
      <c r="B16" s="211"/>
      <c r="C16" s="211"/>
      <c r="D16" s="219"/>
    </row>
    <row r="17" spans="1:4" ht="15.75" x14ac:dyDescent="0.25">
      <c r="A17" s="214" t="s">
        <v>1363</v>
      </c>
      <c r="B17" s="213">
        <v>5120000</v>
      </c>
      <c r="C17" s="213">
        <v>5120000</v>
      </c>
      <c r="D17" s="219">
        <v>1</v>
      </c>
    </row>
    <row r="18" spans="1:4" ht="15.75" x14ac:dyDescent="0.25">
      <c r="A18" s="214" t="s">
        <v>1364</v>
      </c>
      <c r="B18" s="213">
        <v>3110000</v>
      </c>
      <c r="C18" s="213">
        <v>3110000</v>
      </c>
      <c r="D18" s="219">
        <v>1</v>
      </c>
    </row>
    <row r="19" spans="1:4" ht="15.75" x14ac:dyDescent="0.25">
      <c r="A19" s="212" t="s">
        <v>1365</v>
      </c>
      <c r="B19" s="213">
        <v>1850000</v>
      </c>
      <c r="C19" s="213">
        <v>1880000</v>
      </c>
      <c r="D19" s="219">
        <v>1.02</v>
      </c>
    </row>
    <row r="20" spans="1:4" ht="15.75" x14ac:dyDescent="0.25">
      <c r="A20" s="212" t="s">
        <v>1366</v>
      </c>
      <c r="B20" s="213">
        <v>11650000</v>
      </c>
      <c r="C20" s="213">
        <v>11680000</v>
      </c>
      <c r="D20" s="219">
        <v>1</v>
      </c>
    </row>
    <row r="21" spans="1:4" ht="15.75" x14ac:dyDescent="0.25">
      <c r="A21" s="212" t="s">
        <v>1367</v>
      </c>
      <c r="B21" s="213">
        <v>5650000</v>
      </c>
      <c r="C21" s="213">
        <v>5650000</v>
      </c>
      <c r="D21" s="219">
        <v>1</v>
      </c>
    </row>
    <row r="22" spans="1:4" ht="15.75" x14ac:dyDescent="0.25">
      <c r="A22" s="212" t="s">
        <v>1368</v>
      </c>
      <c r="B22" s="213">
        <v>11650000</v>
      </c>
      <c r="C22" s="213">
        <v>11680000</v>
      </c>
      <c r="D22" s="219">
        <v>1</v>
      </c>
    </row>
    <row r="23" spans="1:4" ht="15.75" x14ac:dyDescent="0.25">
      <c r="A23" s="212" t="s">
        <v>1369</v>
      </c>
      <c r="B23" s="213">
        <v>17210000</v>
      </c>
      <c r="C23" s="213">
        <v>17260000</v>
      </c>
      <c r="D23" s="219">
        <v>1</v>
      </c>
    </row>
    <row r="24" spans="1:4" ht="15.75" x14ac:dyDescent="0.25">
      <c r="A24" s="212" t="s">
        <v>1370</v>
      </c>
      <c r="B24" s="213">
        <v>8160000</v>
      </c>
      <c r="C24" s="213">
        <v>8170000</v>
      </c>
      <c r="D24" s="219">
        <v>1</v>
      </c>
    </row>
    <row r="25" spans="1:4" ht="15.75" x14ac:dyDescent="0.25">
      <c r="A25" s="212" t="s">
        <v>1371</v>
      </c>
      <c r="B25" s="211"/>
      <c r="C25" s="211"/>
      <c r="D25" s="219"/>
    </row>
    <row r="26" spans="1:4" ht="15.75" x14ac:dyDescent="0.25">
      <c r="A26" s="214" t="s">
        <v>650</v>
      </c>
      <c r="B26" s="215"/>
      <c r="C26" s="211"/>
      <c r="D26" s="219"/>
    </row>
    <row r="27" spans="1:4" ht="15.75" x14ac:dyDescent="0.25">
      <c r="A27" s="214" t="s">
        <v>1372</v>
      </c>
      <c r="B27" s="211" t="s">
        <v>1373</v>
      </c>
      <c r="C27" s="213">
        <v>13080000</v>
      </c>
      <c r="D27" s="219">
        <v>1</v>
      </c>
    </row>
    <row r="28" spans="1:4" ht="15.75" x14ac:dyDescent="0.25">
      <c r="A28" s="214" t="s">
        <v>1374</v>
      </c>
      <c r="B28" s="213">
        <v>11650000</v>
      </c>
      <c r="C28" s="213">
        <v>11680000</v>
      </c>
      <c r="D28" s="219">
        <v>1</v>
      </c>
    </row>
    <row r="29" spans="1:4" ht="15.75" x14ac:dyDescent="0.25">
      <c r="A29" s="212" t="s">
        <v>1375</v>
      </c>
      <c r="B29" s="213">
        <v>14480000</v>
      </c>
      <c r="C29" s="213">
        <v>14550000</v>
      </c>
      <c r="D29" s="219">
        <v>1</v>
      </c>
    </row>
    <row r="30" spans="1:4" ht="15.75" x14ac:dyDescent="0.25">
      <c r="A30" s="212" t="s">
        <v>1376</v>
      </c>
      <c r="B30" s="211"/>
      <c r="C30" s="211"/>
      <c r="D30" s="219"/>
    </row>
    <row r="31" spans="1:4" ht="15.75" x14ac:dyDescent="0.25">
      <c r="A31" s="212" t="s">
        <v>1377</v>
      </c>
      <c r="B31" s="211"/>
      <c r="C31" s="211"/>
      <c r="D31" s="219"/>
    </row>
    <row r="32" spans="1:4" ht="31.5" x14ac:dyDescent="0.25">
      <c r="A32" s="214" t="s">
        <v>1378</v>
      </c>
      <c r="B32" s="213">
        <v>6320000</v>
      </c>
      <c r="C32" s="213">
        <v>6320000</v>
      </c>
      <c r="D32" s="219">
        <v>1</v>
      </c>
    </row>
    <row r="33" spans="1:4" ht="15.75" x14ac:dyDescent="0.25">
      <c r="A33" s="214" t="s">
        <v>1379</v>
      </c>
      <c r="B33" s="211" t="s">
        <v>1380</v>
      </c>
      <c r="C33" s="213">
        <v>5560000</v>
      </c>
      <c r="D33" s="219">
        <v>1</v>
      </c>
    </row>
    <row r="34" spans="1:4" ht="15.75" x14ac:dyDescent="0.25">
      <c r="A34" s="214" t="s">
        <v>1381</v>
      </c>
      <c r="B34" s="211" t="s">
        <v>1382</v>
      </c>
      <c r="C34" s="213">
        <v>4720000</v>
      </c>
      <c r="D34" s="219">
        <v>1</v>
      </c>
    </row>
    <row r="35" spans="1:4" ht="15.75" x14ac:dyDescent="0.25">
      <c r="A35" s="214" t="s">
        <v>1383</v>
      </c>
      <c r="B35" s="211" t="s">
        <v>1384</v>
      </c>
      <c r="C35" s="213">
        <v>4290000</v>
      </c>
      <c r="D35" s="219">
        <v>1.01</v>
      </c>
    </row>
    <row r="36" spans="1:4" ht="15.75" x14ac:dyDescent="0.25">
      <c r="A36" s="212" t="s">
        <v>1385</v>
      </c>
      <c r="B36" s="211"/>
      <c r="C36" s="211"/>
      <c r="D36" s="219"/>
    </row>
    <row r="37" spans="1:4" ht="15.75" x14ac:dyDescent="0.25">
      <c r="A37" s="214" t="s">
        <v>1386</v>
      </c>
      <c r="B37" s="213">
        <v>10130000</v>
      </c>
      <c r="C37" s="213">
        <v>10210000</v>
      </c>
      <c r="D37" s="219">
        <v>1.01</v>
      </c>
    </row>
    <row r="38" spans="1:4" ht="15.75" x14ac:dyDescent="0.25">
      <c r="A38" s="214" t="s">
        <v>1387</v>
      </c>
      <c r="B38" s="211" t="s">
        <v>1388</v>
      </c>
      <c r="C38" s="213">
        <v>9700000</v>
      </c>
      <c r="D38" s="219">
        <v>1.03</v>
      </c>
    </row>
    <row r="39" spans="1:4" ht="15.75" x14ac:dyDescent="0.25">
      <c r="A39" s="212" t="s">
        <v>1389</v>
      </c>
      <c r="B39" s="211"/>
      <c r="C39" s="211"/>
      <c r="D39" s="219"/>
    </row>
    <row r="40" spans="1:4" ht="15.75" x14ac:dyDescent="0.25">
      <c r="A40" s="214" t="s">
        <v>1390</v>
      </c>
      <c r="B40" s="211" t="s">
        <v>1391</v>
      </c>
      <c r="C40" s="213">
        <v>6140000</v>
      </c>
      <c r="D40" s="219">
        <v>1</v>
      </c>
    </row>
    <row r="41" spans="1:4" ht="15.75" x14ac:dyDescent="0.25">
      <c r="A41" s="214" t="s">
        <v>1392</v>
      </c>
      <c r="B41" s="211" t="s">
        <v>1393</v>
      </c>
      <c r="C41" s="213">
        <v>5520000</v>
      </c>
      <c r="D41" s="219">
        <v>1.03</v>
      </c>
    </row>
    <row r="42" spans="1:4" ht="15.75" x14ac:dyDescent="0.25">
      <c r="A42" s="212" t="s">
        <v>1394</v>
      </c>
      <c r="B42" s="211"/>
      <c r="C42" s="211"/>
      <c r="D42" s="219"/>
    </row>
    <row r="43" spans="1:4" ht="15.75" x14ac:dyDescent="0.25">
      <c r="A43" s="214" t="s">
        <v>1395</v>
      </c>
      <c r="B43" s="213">
        <v>5850000</v>
      </c>
      <c r="C43" s="213">
        <v>5880000</v>
      </c>
      <c r="D43" s="219">
        <v>1.01</v>
      </c>
    </row>
    <row r="44" spans="1:4" ht="15.75" x14ac:dyDescent="0.25">
      <c r="A44" s="214" t="s">
        <v>1396</v>
      </c>
      <c r="B44" s="213">
        <v>6700000</v>
      </c>
      <c r="C44" s="213">
        <v>6740000</v>
      </c>
      <c r="D44" s="219">
        <v>1.01</v>
      </c>
    </row>
    <row r="45" spans="1:4" ht="15.75" x14ac:dyDescent="0.25">
      <c r="A45" s="298" t="s">
        <v>1397</v>
      </c>
      <c r="B45" s="213">
        <v>6700000</v>
      </c>
      <c r="C45" s="299">
        <v>6740000</v>
      </c>
      <c r="D45" s="300">
        <v>1.01</v>
      </c>
    </row>
    <row r="46" spans="1:4" ht="15.75" x14ac:dyDescent="0.25">
      <c r="A46" s="298"/>
      <c r="B46" s="213">
        <v>6700000</v>
      </c>
      <c r="C46" s="299"/>
      <c r="D46" s="300"/>
    </row>
    <row r="47" spans="1:4" ht="15.75" x14ac:dyDescent="0.25">
      <c r="A47" s="298" t="s">
        <v>1398</v>
      </c>
      <c r="B47" s="213">
        <v>5560000</v>
      </c>
      <c r="C47" s="299">
        <v>5580000</v>
      </c>
      <c r="D47" s="300">
        <v>1</v>
      </c>
    </row>
    <row r="48" spans="1:4" ht="15.75" x14ac:dyDescent="0.25">
      <c r="A48" s="298"/>
      <c r="B48" s="213">
        <v>5560000</v>
      </c>
      <c r="C48" s="299"/>
      <c r="D48" s="300"/>
    </row>
    <row r="49" spans="1:4" ht="15.75" x14ac:dyDescent="0.25">
      <c r="A49" s="298"/>
      <c r="B49" s="213">
        <v>5560000</v>
      </c>
      <c r="C49" s="299"/>
      <c r="D49" s="300"/>
    </row>
    <row r="50" spans="1:4" ht="15.75" x14ac:dyDescent="0.25">
      <c r="A50" s="298"/>
      <c r="B50" s="213">
        <v>5560000</v>
      </c>
      <c r="C50" s="299"/>
      <c r="D50" s="300"/>
    </row>
    <row r="51" spans="1:4" ht="15.75" x14ac:dyDescent="0.25">
      <c r="A51" s="212" t="s">
        <v>1399</v>
      </c>
      <c r="B51" s="213">
        <v>3910000</v>
      </c>
      <c r="C51" s="213">
        <v>3940000</v>
      </c>
      <c r="D51" s="219">
        <v>1.01</v>
      </c>
    </row>
    <row r="52" spans="1:4" ht="15.75" x14ac:dyDescent="0.25">
      <c r="A52" s="212" t="s">
        <v>1400</v>
      </c>
      <c r="B52" s="211"/>
      <c r="C52" s="211"/>
      <c r="D52" s="219"/>
    </row>
    <row r="53" spans="1:4" ht="15.75" x14ac:dyDescent="0.25">
      <c r="A53" s="214" t="s">
        <v>1401</v>
      </c>
      <c r="B53" s="213">
        <v>3130000</v>
      </c>
      <c r="C53" s="213">
        <v>3140000</v>
      </c>
      <c r="D53" s="219">
        <v>1</v>
      </c>
    </row>
    <row r="54" spans="1:4" ht="15.75" x14ac:dyDescent="0.25">
      <c r="A54" s="214" t="s">
        <v>1402</v>
      </c>
      <c r="B54" s="213">
        <v>2230000</v>
      </c>
      <c r="C54" s="213">
        <v>2280000</v>
      </c>
      <c r="D54" s="219">
        <v>1.02</v>
      </c>
    </row>
    <row r="55" spans="1:4" ht="15.75" x14ac:dyDescent="0.25">
      <c r="A55" s="214" t="s">
        <v>534</v>
      </c>
      <c r="B55" s="213">
        <v>1590000</v>
      </c>
      <c r="C55" s="213">
        <v>1590000</v>
      </c>
      <c r="D55" s="219">
        <v>1</v>
      </c>
    </row>
    <row r="56" spans="1:4" ht="15.75" x14ac:dyDescent="0.25">
      <c r="A56" s="212" t="s">
        <v>1403</v>
      </c>
      <c r="B56" s="211"/>
      <c r="C56" s="211"/>
      <c r="D56" s="219"/>
    </row>
    <row r="57" spans="1:4" ht="15.75" x14ac:dyDescent="0.25">
      <c r="A57" s="214" t="s">
        <v>1404</v>
      </c>
      <c r="B57" s="211"/>
      <c r="C57" s="211"/>
      <c r="D57" s="219"/>
    </row>
    <row r="58" spans="1:4" ht="15.75" x14ac:dyDescent="0.25">
      <c r="A58" s="214" t="s">
        <v>1405</v>
      </c>
      <c r="B58" s="211" t="s">
        <v>1361</v>
      </c>
      <c r="C58" s="213">
        <v>5050000</v>
      </c>
      <c r="D58" s="219">
        <v>1</v>
      </c>
    </row>
    <row r="59" spans="1:4" ht="15.75" x14ac:dyDescent="0.25">
      <c r="A59" s="214" t="s">
        <v>1406</v>
      </c>
      <c r="B59" s="211" t="s">
        <v>1407</v>
      </c>
      <c r="C59" s="213">
        <v>1880000</v>
      </c>
      <c r="D59" s="219">
        <v>1.02</v>
      </c>
    </row>
    <row r="60" spans="1:4" ht="15.75" x14ac:dyDescent="0.25">
      <c r="A60" s="214" t="s">
        <v>1408</v>
      </c>
      <c r="B60" s="211" t="s">
        <v>1409</v>
      </c>
      <c r="C60" s="213">
        <v>1590000</v>
      </c>
      <c r="D60" s="219">
        <v>1.03</v>
      </c>
    </row>
    <row r="61" spans="1:4" ht="15.75" x14ac:dyDescent="0.25">
      <c r="A61" s="214" t="s">
        <v>1410</v>
      </c>
      <c r="B61" s="211"/>
      <c r="C61" s="211"/>
      <c r="D61" s="219"/>
    </row>
    <row r="62" spans="1:4" ht="15.75" x14ac:dyDescent="0.25">
      <c r="A62" s="214" t="s">
        <v>1411</v>
      </c>
      <c r="B62" s="213">
        <v>1550000</v>
      </c>
      <c r="C62" s="213">
        <v>1590000</v>
      </c>
      <c r="D62" s="219">
        <v>1.03</v>
      </c>
    </row>
    <row r="63" spans="1:4" ht="15.75" x14ac:dyDescent="0.25">
      <c r="A63" s="298" t="s">
        <v>1412</v>
      </c>
      <c r="B63" s="213">
        <v>1370000</v>
      </c>
      <c r="C63" s="299">
        <v>1370000</v>
      </c>
      <c r="D63" s="300">
        <v>1</v>
      </c>
    </row>
    <row r="64" spans="1:4" ht="15.75" x14ac:dyDescent="0.25">
      <c r="A64" s="298"/>
      <c r="B64" s="213">
        <v>1370000</v>
      </c>
      <c r="C64" s="299"/>
      <c r="D64" s="300"/>
    </row>
    <row r="65" spans="1:4" ht="15.75" x14ac:dyDescent="0.25">
      <c r="A65" s="298"/>
      <c r="B65" s="213">
        <v>1370000</v>
      </c>
      <c r="C65" s="299"/>
      <c r="D65" s="300"/>
    </row>
    <row r="66" spans="1:4" ht="15.75" x14ac:dyDescent="0.25">
      <c r="A66" s="298"/>
      <c r="B66" s="213">
        <v>1370000</v>
      </c>
      <c r="C66" s="299"/>
      <c r="D66" s="300"/>
    </row>
    <row r="67" spans="1:4" ht="15.75" x14ac:dyDescent="0.25">
      <c r="A67" s="298"/>
      <c r="B67" s="213">
        <v>1360000</v>
      </c>
      <c r="C67" s="299"/>
      <c r="D67" s="300"/>
    </row>
    <row r="68" spans="1:4" ht="15.75" x14ac:dyDescent="0.25">
      <c r="A68" s="212" t="s">
        <v>1413</v>
      </c>
      <c r="B68" s="211"/>
      <c r="C68" s="211"/>
      <c r="D68" s="219"/>
    </row>
    <row r="69" spans="1:4" ht="15.75" x14ac:dyDescent="0.25">
      <c r="A69" s="212" t="s">
        <v>1414</v>
      </c>
      <c r="B69" s="211"/>
      <c r="C69" s="211"/>
      <c r="D69" s="219"/>
    </row>
    <row r="70" spans="1:4" ht="15.75" x14ac:dyDescent="0.25">
      <c r="A70" s="212" t="s">
        <v>1415</v>
      </c>
      <c r="B70" s="211"/>
      <c r="C70" s="211"/>
      <c r="D70" s="219"/>
    </row>
    <row r="71" spans="1:4" ht="15.75" x14ac:dyDescent="0.25">
      <c r="A71" s="214" t="s">
        <v>6</v>
      </c>
      <c r="B71" s="213">
        <v>3260000</v>
      </c>
      <c r="C71" s="213">
        <v>3300000</v>
      </c>
      <c r="D71" s="219">
        <v>1.01</v>
      </c>
    </row>
    <row r="72" spans="1:4" ht="15.75" x14ac:dyDescent="0.25">
      <c r="A72" s="214" t="s">
        <v>7</v>
      </c>
      <c r="B72" s="213">
        <v>2850000</v>
      </c>
      <c r="C72" s="213">
        <v>2880000</v>
      </c>
      <c r="D72" s="219">
        <v>1.01</v>
      </c>
    </row>
    <row r="73" spans="1:4" ht="15.75" x14ac:dyDescent="0.25">
      <c r="A73" s="214" t="s">
        <v>8</v>
      </c>
      <c r="B73" s="213">
        <v>2280000</v>
      </c>
      <c r="C73" s="213">
        <v>2290000</v>
      </c>
      <c r="D73" s="219">
        <v>1</v>
      </c>
    </row>
    <row r="74" spans="1:4" ht="15.75" x14ac:dyDescent="0.25">
      <c r="A74" s="212" t="s">
        <v>1416</v>
      </c>
      <c r="B74" s="211"/>
      <c r="C74" s="211"/>
      <c r="D74" s="219"/>
    </row>
    <row r="75" spans="1:4" ht="15.75" x14ac:dyDescent="0.25">
      <c r="A75" s="214" t="s">
        <v>6</v>
      </c>
      <c r="B75" s="213">
        <v>2530000</v>
      </c>
      <c r="C75" s="213">
        <v>2560000</v>
      </c>
      <c r="D75" s="219">
        <v>1.01</v>
      </c>
    </row>
    <row r="76" spans="1:4" ht="15.75" x14ac:dyDescent="0.25">
      <c r="A76" s="214" t="s">
        <v>7</v>
      </c>
      <c r="B76" s="213">
        <v>2070000</v>
      </c>
      <c r="C76" s="213">
        <v>2070000</v>
      </c>
      <c r="D76" s="219">
        <v>1</v>
      </c>
    </row>
    <row r="77" spans="1:4" ht="15.75" x14ac:dyDescent="0.25">
      <c r="A77" s="214" t="s">
        <v>8</v>
      </c>
      <c r="B77" s="213">
        <v>1450000</v>
      </c>
      <c r="C77" s="213">
        <v>1530000</v>
      </c>
      <c r="D77" s="219">
        <v>1.06</v>
      </c>
    </row>
    <row r="78" spans="1:4" ht="15.75" x14ac:dyDescent="0.25">
      <c r="A78" s="212" t="s">
        <v>1417</v>
      </c>
      <c r="B78" s="211"/>
      <c r="C78" s="211"/>
      <c r="D78" s="219"/>
    </row>
    <row r="79" spans="1:4" ht="15.75" x14ac:dyDescent="0.25">
      <c r="A79" s="214" t="s">
        <v>6</v>
      </c>
      <c r="B79" s="213">
        <v>990000</v>
      </c>
      <c r="C79" s="213">
        <v>990000</v>
      </c>
      <c r="D79" s="219">
        <v>1</v>
      </c>
    </row>
    <row r="80" spans="1:4" ht="15.75" x14ac:dyDescent="0.25">
      <c r="A80" s="214" t="s">
        <v>7</v>
      </c>
      <c r="B80" s="213">
        <v>890000</v>
      </c>
      <c r="C80" s="213">
        <v>890000</v>
      </c>
      <c r="D80" s="219">
        <v>1</v>
      </c>
    </row>
    <row r="81" spans="1:4" ht="15.75" x14ac:dyDescent="0.25">
      <c r="A81" s="214" t="s">
        <v>8</v>
      </c>
      <c r="B81" s="213">
        <v>780000</v>
      </c>
      <c r="C81" s="213">
        <v>780000</v>
      </c>
      <c r="D81" s="219">
        <v>1</v>
      </c>
    </row>
    <row r="82" spans="1:4" ht="31.5" x14ac:dyDescent="0.25">
      <c r="A82" s="212" t="s">
        <v>1418</v>
      </c>
      <c r="B82" s="211"/>
      <c r="C82" s="211"/>
      <c r="D82" s="219"/>
    </row>
    <row r="83" spans="1:4" ht="15.75" x14ac:dyDescent="0.25">
      <c r="A83" s="214" t="s">
        <v>6</v>
      </c>
      <c r="B83" s="213">
        <v>1740000</v>
      </c>
      <c r="C83" s="213">
        <v>1780000</v>
      </c>
      <c r="D83" s="219">
        <v>1.02</v>
      </c>
    </row>
    <row r="84" spans="1:4" ht="15.75" x14ac:dyDescent="0.25">
      <c r="A84" s="214" t="s">
        <v>7</v>
      </c>
      <c r="B84" s="213">
        <v>1370000</v>
      </c>
      <c r="C84" s="213">
        <v>1390000</v>
      </c>
      <c r="D84" s="219">
        <v>1.01</v>
      </c>
    </row>
    <row r="85" spans="1:4" ht="15.75" x14ac:dyDescent="0.25">
      <c r="A85" s="214" t="s">
        <v>8</v>
      </c>
      <c r="B85" s="213">
        <v>1170000</v>
      </c>
      <c r="C85" s="213">
        <v>1190000</v>
      </c>
      <c r="D85" s="219">
        <v>1.02</v>
      </c>
    </row>
    <row r="86" spans="1:4" ht="15.75" x14ac:dyDescent="0.25">
      <c r="A86" s="212" t="s">
        <v>1419</v>
      </c>
      <c r="B86" s="211"/>
      <c r="C86" s="211"/>
      <c r="D86" s="219"/>
    </row>
    <row r="87" spans="1:4" ht="15.75" x14ac:dyDescent="0.25">
      <c r="A87" s="214" t="s">
        <v>6</v>
      </c>
      <c r="B87" s="213">
        <v>1550000</v>
      </c>
      <c r="C87" s="213">
        <v>1560000</v>
      </c>
      <c r="D87" s="219">
        <v>1.01</v>
      </c>
    </row>
    <row r="88" spans="1:4" ht="15.75" x14ac:dyDescent="0.25">
      <c r="A88" s="214" t="s">
        <v>7</v>
      </c>
      <c r="B88" s="213">
        <v>1160000</v>
      </c>
      <c r="C88" s="213">
        <v>1250000</v>
      </c>
      <c r="D88" s="219">
        <v>1.08</v>
      </c>
    </row>
    <row r="89" spans="1:4" ht="15.75" x14ac:dyDescent="0.25">
      <c r="A89" s="214" t="s">
        <v>8</v>
      </c>
      <c r="B89" s="213">
        <v>1030000</v>
      </c>
      <c r="C89" s="213">
        <v>1050000</v>
      </c>
      <c r="D89" s="219">
        <v>1.02</v>
      </c>
    </row>
  </sheetData>
  <mergeCells count="9">
    <mergeCell ref="A63:A67"/>
    <mergeCell ref="C63:C67"/>
    <mergeCell ref="D63:D67"/>
    <mergeCell ref="A45:A46"/>
    <mergeCell ref="C45:C46"/>
    <mergeCell ref="D45:D46"/>
    <mergeCell ref="A47:A50"/>
    <mergeCell ref="C47:C50"/>
    <mergeCell ref="D47:D5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D6" sqref="D6"/>
    </sheetView>
  </sheetViews>
  <sheetFormatPr defaultRowHeight="15" x14ac:dyDescent="0.25"/>
  <cols>
    <col min="1" max="1" width="61.42578125" customWidth="1"/>
    <col min="2" max="2" width="17.7109375" customWidth="1"/>
    <col min="3" max="3" width="17.28515625" customWidth="1"/>
    <col min="4" max="4" width="8.85546875" style="221"/>
  </cols>
  <sheetData>
    <row r="1" spans="1:4" ht="66" x14ac:dyDescent="0.25">
      <c r="A1" s="222" t="s">
        <v>1345</v>
      </c>
      <c r="B1" s="222" t="s">
        <v>1252</v>
      </c>
      <c r="C1" s="223" t="s">
        <v>1253</v>
      </c>
      <c r="D1" s="235" t="s">
        <v>1346</v>
      </c>
    </row>
    <row r="2" spans="1:4" ht="16.5" x14ac:dyDescent="0.25">
      <c r="A2" s="224" t="s">
        <v>1420</v>
      </c>
      <c r="B2" s="225"/>
      <c r="C2" s="225"/>
      <c r="D2" s="236"/>
    </row>
    <row r="3" spans="1:4" ht="16.5" x14ac:dyDescent="0.25">
      <c r="A3" s="226" t="s">
        <v>1251</v>
      </c>
      <c r="B3" s="225"/>
      <c r="C3" s="225"/>
      <c r="D3" s="236"/>
    </row>
    <row r="4" spans="1:4" ht="16.5" x14ac:dyDescent="0.25">
      <c r="A4" s="227" t="s">
        <v>1371</v>
      </c>
      <c r="B4" s="225"/>
      <c r="C4" s="225"/>
      <c r="D4" s="237"/>
    </row>
    <row r="5" spans="1:4" ht="16.5" x14ac:dyDescent="0.25">
      <c r="A5" s="228" t="s">
        <v>1421</v>
      </c>
      <c r="B5" s="229">
        <v>2990000</v>
      </c>
      <c r="C5" s="229">
        <v>2990000</v>
      </c>
      <c r="D5" s="236">
        <v>1</v>
      </c>
    </row>
    <row r="6" spans="1:4" ht="33" x14ac:dyDescent="0.25">
      <c r="A6" s="227" t="s">
        <v>1422</v>
      </c>
      <c r="B6" s="229">
        <v>1230000</v>
      </c>
      <c r="C6" s="229">
        <v>1240000</v>
      </c>
      <c r="D6" s="236">
        <v>1.01</v>
      </c>
    </row>
    <row r="7" spans="1:4" ht="33" x14ac:dyDescent="0.25">
      <c r="A7" s="227" t="s">
        <v>1423</v>
      </c>
      <c r="B7" s="229">
        <v>1540000</v>
      </c>
      <c r="C7" s="229">
        <v>1550000</v>
      </c>
      <c r="D7" s="236">
        <v>1.01</v>
      </c>
    </row>
    <row r="8" spans="1:4" ht="16.5" x14ac:dyDescent="0.25">
      <c r="A8" s="227" t="s">
        <v>1424</v>
      </c>
      <c r="B8" s="224"/>
      <c r="C8" s="224"/>
      <c r="D8" s="236"/>
    </row>
    <row r="9" spans="1:4" ht="16.5" x14ac:dyDescent="0.25">
      <c r="A9" s="301" t="s">
        <v>1425</v>
      </c>
      <c r="B9" s="229">
        <v>1230000</v>
      </c>
      <c r="C9" s="302">
        <v>1240000</v>
      </c>
      <c r="D9" s="303">
        <v>1.01</v>
      </c>
    </row>
    <row r="10" spans="1:4" ht="16.5" x14ac:dyDescent="0.25">
      <c r="A10" s="301"/>
      <c r="B10" s="229">
        <v>1230000</v>
      </c>
      <c r="C10" s="302"/>
      <c r="D10" s="303"/>
    </row>
    <row r="11" spans="1:4" ht="16.5" x14ac:dyDescent="0.25">
      <c r="A11" s="227" t="s">
        <v>1426</v>
      </c>
      <c r="B11" s="225"/>
      <c r="C11" s="225"/>
      <c r="D11" s="236"/>
    </row>
    <row r="12" spans="1:4" ht="16.5" x14ac:dyDescent="0.25">
      <c r="A12" s="228" t="s">
        <v>1427</v>
      </c>
      <c r="B12" s="225" t="s">
        <v>1428</v>
      </c>
      <c r="C12" s="229">
        <v>1550000</v>
      </c>
      <c r="D12" s="236">
        <v>1.01</v>
      </c>
    </row>
    <row r="13" spans="1:4" ht="16.5" x14ac:dyDescent="0.25">
      <c r="A13" s="228" t="s">
        <v>534</v>
      </c>
      <c r="B13" s="229">
        <v>1030000</v>
      </c>
      <c r="C13" s="229">
        <v>1100000</v>
      </c>
      <c r="D13" s="236">
        <v>1.07</v>
      </c>
    </row>
    <row r="14" spans="1:4" ht="16.5" x14ac:dyDescent="0.25">
      <c r="A14" s="227" t="s">
        <v>1429</v>
      </c>
      <c r="B14" s="225"/>
      <c r="C14" s="225"/>
      <c r="D14" s="236"/>
    </row>
    <row r="15" spans="1:4" ht="33" x14ac:dyDescent="0.25">
      <c r="A15" s="228" t="s">
        <v>1430</v>
      </c>
      <c r="B15" s="225" t="s">
        <v>1428</v>
      </c>
      <c r="C15" s="229">
        <v>1550000</v>
      </c>
      <c r="D15" s="236">
        <v>1.01</v>
      </c>
    </row>
    <row r="16" spans="1:4" ht="16.5" x14ac:dyDescent="0.25">
      <c r="A16" s="228" t="s">
        <v>1431</v>
      </c>
      <c r="B16" s="225" t="s">
        <v>1428</v>
      </c>
      <c r="C16" s="229">
        <v>1550000</v>
      </c>
      <c r="D16" s="236">
        <v>1.01</v>
      </c>
    </row>
    <row r="17" spans="1:4" ht="16.5" x14ac:dyDescent="0.25">
      <c r="A17" s="228" t="s">
        <v>1432</v>
      </c>
      <c r="B17" s="225" t="s">
        <v>1433</v>
      </c>
      <c r="C17" s="229">
        <v>1100000</v>
      </c>
      <c r="D17" s="236">
        <v>1.07</v>
      </c>
    </row>
    <row r="18" spans="1:4" ht="16.5" x14ac:dyDescent="0.25">
      <c r="A18" s="228" t="s">
        <v>1434</v>
      </c>
      <c r="B18" s="225" t="s">
        <v>1435</v>
      </c>
      <c r="C18" s="229">
        <v>900000</v>
      </c>
      <c r="D18" s="236">
        <v>1.02</v>
      </c>
    </row>
    <row r="19" spans="1:4" ht="16.5" x14ac:dyDescent="0.25">
      <c r="A19" s="227" t="s">
        <v>1436</v>
      </c>
      <c r="B19" s="229">
        <v>1030000</v>
      </c>
      <c r="C19" s="229">
        <v>1100000</v>
      </c>
      <c r="D19" s="236">
        <v>1.07</v>
      </c>
    </row>
    <row r="20" spans="1:4" ht="16.5" x14ac:dyDescent="0.25">
      <c r="A20" s="304" t="s">
        <v>1437</v>
      </c>
      <c r="B20" s="229">
        <v>590000</v>
      </c>
      <c r="C20" s="302">
        <v>620000</v>
      </c>
      <c r="D20" s="303">
        <v>1.05</v>
      </c>
    </row>
    <row r="21" spans="1:4" ht="16.5" x14ac:dyDescent="0.25">
      <c r="A21" s="304"/>
      <c r="B21" s="229">
        <v>590000</v>
      </c>
      <c r="C21" s="302"/>
      <c r="D21" s="303"/>
    </row>
    <row r="22" spans="1:4" ht="16.5" x14ac:dyDescent="0.25">
      <c r="A22" s="227" t="s">
        <v>1438</v>
      </c>
      <c r="B22" s="229">
        <v>670000</v>
      </c>
      <c r="C22" s="229">
        <v>680000</v>
      </c>
      <c r="D22" s="236">
        <v>1.01</v>
      </c>
    </row>
    <row r="23" spans="1:4" ht="16.5" x14ac:dyDescent="0.25">
      <c r="A23" s="226" t="s">
        <v>1413</v>
      </c>
      <c r="B23" s="224"/>
      <c r="C23" s="224"/>
      <c r="D23" s="236"/>
    </row>
    <row r="24" spans="1:4" ht="16.5" x14ac:dyDescent="0.25">
      <c r="A24" s="223" t="s">
        <v>1439</v>
      </c>
      <c r="B24" s="224"/>
      <c r="C24" s="224"/>
      <c r="D24" s="236"/>
    </row>
    <row r="25" spans="1:4" ht="16.5" x14ac:dyDescent="0.25">
      <c r="A25" s="226" t="s">
        <v>1440</v>
      </c>
      <c r="B25" s="224"/>
      <c r="C25" s="224"/>
      <c r="D25" s="236"/>
    </row>
    <row r="26" spans="1:4" ht="16.5" x14ac:dyDescent="0.25">
      <c r="A26" s="228" t="s">
        <v>6</v>
      </c>
      <c r="B26" s="229">
        <v>770000</v>
      </c>
      <c r="C26" s="229">
        <v>800000</v>
      </c>
      <c r="D26" s="236">
        <v>1.04</v>
      </c>
    </row>
    <row r="27" spans="1:4" ht="16.5" x14ac:dyDescent="0.25">
      <c r="A27" s="228" t="s">
        <v>7</v>
      </c>
      <c r="B27" s="229">
        <v>680000</v>
      </c>
      <c r="C27" s="229">
        <v>720000</v>
      </c>
      <c r="D27" s="236">
        <v>1.06</v>
      </c>
    </row>
    <row r="28" spans="1:4" ht="16.5" x14ac:dyDescent="0.25">
      <c r="A28" s="228" t="s">
        <v>8</v>
      </c>
      <c r="B28" s="229">
        <v>620000</v>
      </c>
      <c r="C28" s="229">
        <v>660000</v>
      </c>
      <c r="D28" s="236">
        <v>1.06</v>
      </c>
    </row>
    <row r="29" spans="1:4" ht="16.5" x14ac:dyDescent="0.25">
      <c r="A29" s="226" t="s">
        <v>1441</v>
      </c>
      <c r="B29" s="224"/>
      <c r="C29" s="224"/>
      <c r="D29" s="236"/>
    </row>
    <row r="30" spans="1:4" ht="16.5" x14ac:dyDescent="0.25">
      <c r="A30" s="228" t="s">
        <v>6</v>
      </c>
      <c r="B30" s="229">
        <v>880000</v>
      </c>
      <c r="C30" s="229">
        <v>910000</v>
      </c>
      <c r="D30" s="236">
        <v>1.03</v>
      </c>
    </row>
    <row r="31" spans="1:4" ht="16.5" x14ac:dyDescent="0.25">
      <c r="A31" s="228" t="s">
        <v>7</v>
      </c>
      <c r="B31" s="229">
        <v>680000</v>
      </c>
      <c r="C31" s="229">
        <v>720000</v>
      </c>
      <c r="D31" s="236">
        <v>1.06</v>
      </c>
    </row>
    <row r="32" spans="1:4" ht="16.5" x14ac:dyDescent="0.25">
      <c r="A32" s="228" t="s">
        <v>8</v>
      </c>
      <c r="B32" s="229">
        <v>620000</v>
      </c>
      <c r="C32" s="229">
        <v>660000</v>
      </c>
      <c r="D32" s="236">
        <v>1.06</v>
      </c>
    </row>
    <row r="33" spans="1:4" ht="16.5" x14ac:dyDescent="0.25">
      <c r="A33" s="226" t="s">
        <v>1442</v>
      </c>
      <c r="B33" s="224"/>
      <c r="C33" s="224"/>
      <c r="D33" s="236"/>
    </row>
    <row r="34" spans="1:4" ht="16.5" x14ac:dyDescent="0.25">
      <c r="A34" s="228" t="s">
        <v>6</v>
      </c>
      <c r="B34" s="229">
        <v>1230000</v>
      </c>
      <c r="C34" s="229">
        <v>1240000</v>
      </c>
      <c r="D34" s="236">
        <v>1.01</v>
      </c>
    </row>
    <row r="35" spans="1:4" ht="16.5" x14ac:dyDescent="0.25">
      <c r="A35" s="228" t="s">
        <v>7</v>
      </c>
      <c r="B35" s="229">
        <v>770000</v>
      </c>
      <c r="C35" s="229">
        <v>800000</v>
      </c>
      <c r="D35" s="236">
        <v>1.04</v>
      </c>
    </row>
    <row r="36" spans="1:4" ht="16.5" x14ac:dyDescent="0.25">
      <c r="A36" s="228" t="s">
        <v>8</v>
      </c>
      <c r="B36" s="229">
        <v>620000</v>
      </c>
      <c r="C36" s="229">
        <v>660000</v>
      </c>
      <c r="D36" s="236">
        <v>1.06</v>
      </c>
    </row>
    <row r="37" spans="1:4" ht="16.5" x14ac:dyDescent="0.25">
      <c r="A37" s="226" t="s">
        <v>1443</v>
      </c>
      <c r="B37" s="224"/>
      <c r="C37" s="224"/>
      <c r="D37" s="236"/>
    </row>
    <row r="38" spans="1:4" ht="16.5" x14ac:dyDescent="0.25">
      <c r="A38" s="234" t="s">
        <v>6</v>
      </c>
      <c r="B38" s="229">
        <v>680000</v>
      </c>
      <c r="C38" s="229">
        <v>720000</v>
      </c>
      <c r="D38" s="236">
        <v>1.06</v>
      </c>
    </row>
    <row r="39" spans="1:4" ht="16.5" x14ac:dyDescent="0.25">
      <c r="A39" s="234" t="s">
        <v>7</v>
      </c>
      <c r="B39" s="229">
        <v>650000</v>
      </c>
      <c r="C39" s="229">
        <v>660000</v>
      </c>
      <c r="D39" s="236">
        <v>1.02</v>
      </c>
    </row>
    <row r="40" spans="1:4" ht="16.5" x14ac:dyDescent="0.25">
      <c r="A40" s="234" t="s">
        <v>8</v>
      </c>
      <c r="B40" s="229">
        <v>590000</v>
      </c>
      <c r="C40" s="229">
        <v>610000</v>
      </c>
      <c r="D40" s="236">
        <v>1.03</v>
      </c>
    </row>
    <row r="41" spans="1:4" ht="33" x14ac:dyDescent="0.25">
      <c r="A41" s="227" t="s">
        <v>1444</v>
      </c>
      <c r="B41" s="224"/>
      <c r="C41" s="224"/>
      <c r="D41" s="236"/>
    </row>
    <row r="42" spans="1:4" ht="16.5" x14ac:dyDescent="0.25">
      <c r="A42" s="228" t="s">
        <v>6</v>
      </c>
      <c r="B42" s="229">
        <v>780000</v>
      </c>
      <c r="C42" s="229">
        <v>780000</v>
      </c>
      <c r="D42" s="236">
        <v>1</v>
      </c>
    </row>
    <row r="43" spans="1:4" ht="16.5" x14ac:dyDescent="0.25">
      <c r="A43" s="228" t="s">
        <v>7</v>
      </c>
      <c r="B43" s="229">
        <v>590000</v>
      </c>
      <c r="C43" s="229">
        <v>610000</v>
      </c>
      <c r="D43" s="236">
        <v>1.03</v>
      </c>
    </row>
    <row r="44" spans="1:4" ht="16.5" x14ac:dyDescent="0.25">
      <c r="A44" s="228" t="s">
        <v>8</v>
      </c>
      <c r="B44" s="229">
        <v>520000</v>
      </c>
      <c r="C44" s="229">
        <v>520000</v>
      </c>
      <c r="D44" s="236">
        <v>1</v>
      </c>
    </row>
    <row r="45" spans="1:4" ht="16.5" x14ac:dyDescent="0.25">
      <c r="A45" s="226" t="s">
        <v>1445</v>
      </c>
      <c r="B45" s="224"/>
      <c r="C45" s="224"/>
      <c r="D45" s="236"/>
    </row>
    <row r="46" spans="1:4" ht="16.5" x14ac:dyDescent="0.25">
      <c r="A46" s="228" t="s">
        <v>6</v>
      </c>
      <c r="B46" s="229">
        <v>520000</v>
      </c>
      <c r="C46" s="229">
        <v>550000</v>
      </c>
      <c r="D46" s="236">
        <v>1.06</v>
      </c>
    </row>
    <row r="47" spans="1:4" ht="16.5" x14ac:dyDescent="0.25">
      <c r="A47" s="228" t="s">
        <v>7</v>
      </c>
      <c r="B47" s="229">
        <v>470000</v>
      </c>
      <c r="C47" s="229">
        <v>470000</v>
      </c>
      <c r="D47" s="236">
        <v>1</v>
      </c>
    </row>
    <row r="48" spans="1:4" ht="16.5" x14ac:dyDescent="0.25">
      <c r="A48" s="228" t="s">
        <v>8</v>
      </c>
      <c r="B48" s="229">
        <v>430000</v>
      </c>
      <c r="C48" s="229">
        <v>440000</v>
      </c>
      <c r="D48" s="236">
        <v>1.02</v>
      </c>
    </row>
    <row r="49" spans="1:4" ht="16.5" x14ac:dyDescent="0.25">
      <c r="A49" s="226" t="s">
        <v>1446</v>
      </c>
      <c r="B49" s="224"/>
      <c r="C49" s="224"/>
      <c r="D49" s="236"/>
    </row>
    <row r="50" spans="1:4" ht="16.5" x14ac:dyDescent="0.25">
      <c r="A50" s="234" t="s">
        <v>6</v>
      </c>
      <c r="B50" s="229">
        <v>430000</v>
      </c>
      <c r="C50" s="229">
        <v>450000</v>
      </c>
      <c r="D50" s="236">
        <v>1.05</v>
      </c>
    </row>
    <row r="51" spans="1:4" ht="16.5" x14ac:dyDescent="0.25">
      <c r="A51" s="234" t="s">
        <v>7</v>
      </c>
      <c r="B51" s="229">
        <v>390000</v>
      </c>
      <c r="C51" s="229">
        <v>400000</v>
      </c>
      <c r="D51" s="236">
        <v>1.03</v>
      </c>
    </row>
    <row r="52" spans="1:4" ht="16.5" x14ac:dyDescent="0.25">
      <c r="A52" s="234" t="s">
        <v>8</v>
      </c>
      <c r="B52" s="229">
        <v>360000</v>
      </c>
      <c r="C52" s="229">
        <v>380000</v>
      </c>
      <c r="D52" s="236">
        <v>1.06</v>
      </c>
    </row>
  </sheetData>
  <mergeCells count="6">
    <mergeCell ref="A9:A10"/>
    <mergeCell ref="C9:C10"/>
    <mergeCell ref="D9:D10"/>
    <mergeCell ref="A20:A21"/>
    <mergeCell ref="C20:C21"/>
    <mergeCell ref="D20: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Tổng hợp</vt:lpstr>
      <vt:lpstr>Bổ sung</vt:lpstr>
      <vt:lpstr>1. Phan Rang</vt:lpstr>
      <vt:lpstr>2. Đông Hải</vt:lpstr>
      <vt:lpstr>3. Ninh Chữ</vt:lpstr>
      <vt:lpstr>4. Bảo An</vt:lpstr>
      <vt:lpstr>5. Đô Vinh</vt:lpstr>
      <vt:lpstr>6. Ninh Phước</vt:lpstr>
      <vt:lpstr>7. Phước Hữu</vt:lpstr>
      <vt:lpstr>8. Phước Hậu</vt:lpstr>
      <vt:lpstr>9. Thuận Nam</vt:lpstr>
      <vt:lpstr>10. Cà Ná</vt:lpstr>
      <vt:lpstr>11. Phước Hà</vt:lpstr>
      <vt:lpstr>12. Phước Dinh</vt:lpstr>
      <vt:lpstr>13. Ninh Hải</vt:lpstr>
      <vt:lpstr>14. Xuân Hải</vt:lpstr>
      <vt:lpstr>15. Vĩnh Hải</vt:lpstr>
      <vt:lpstr>16. Thuận Bắc</vt:lpstr>
      <vt:lpstr>17. Công Hải</vt:lpstr>
      <vt:lpstr>18. Ninh Sơn</vt:lpstr>
      <vt:lpstr>19. Lâm Sơn</vt:lpstr>
      <vt:lpstr>20. Anh Dũng</vt:lpstr>
      <vt:lpstr>21. Mỹ Sơn</vt:lpstr>
      <vt:lpstr>22. Bác Ái Đông</vt:lpstr>
      <vt:lpstr>23. Bác Ái</vt:lpstr>
      <vt:lpstr>24. Bác Ái Tây</vt:lpstr>
      <vt:lpstr>25. Đất 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2025-08-19T10:36:10Z</dcterms:created>
  <dcterms:modified xsi:type="dcterms:W3CDTF">2025-10-23T10:35:53Z</dcterms:modified>
</cp:coreProperties>
</file>